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Technical Standards Manager\NGS Forms\"/>
    </mc:Choice>
  </mc:AlternateContent>
  <xr:revisionPtr revIDLastSave="0" documentId="13_ncr:1_{05FD51BA-A8F4-4E04-9227-32244D128C0C}" xr6:coauthVersionLast="47" xr6:coauthVersionMax="47" xr10:uidLastSave="{00000000-0000-0000-0000-000000000000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1560" yWindow="1560" windowWidth="18900" windowHeight="1105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<sst xmlns="http://schemas.openxmlformats.org/spreadsheetml/2006/main" count="171" uniqueCount="122">
  <si>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</si>
  <si>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</si>
  <si>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</si>
  <si>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</si>
  <si>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</si>
  <si>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</si>
  <si>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</si>
  <si>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</si>
  <si>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</si>
  <si>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</si>
  <si>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</si>
  <si>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</si>
  <si>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</si>
  <si>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</si>
  <si>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</si>
  <si>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</si>
  <si>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</si>
  <si>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</si>
  <si>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</si>
  <si>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</si>
  <si>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</si>
  <si>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</si>
  <si>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</si>
  <si>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</si>
  <si>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</si>
  <si>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</si>
  <si>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</si>
  <si>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</si>
  <si>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</si>
  <si>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</si>
  <si>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</si>
  <si>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</si>
  <si>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</si>
  <si>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</si>
  <si>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</si>
  <si>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</si>
  <si>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</si>
  <si>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</si>
  <si>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</si>
  <si>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</si>
  <si>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</si>
  <si>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</si>
  <si>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</si>
  <si>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</si>
  <si>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</si>
  <si>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</si>
  <si>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</si>
  <si>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</si>
  <si>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</si>
  <si>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</si>
  <si>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</si>
  <si>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</si>
  <si>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</si>
  <si>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</si>
  <si>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</si>
  <si>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</si>
  <si>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</si>
  <si>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</si>
  <si>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</si>
  <si>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</si>
  <si>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</si>
  <si>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</si>
  <si>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</si>
  <si>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</si>
  <si>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</si>
  <si>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</si>
  <si>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</si>
  <si>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</si>
  <si>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</si>
  <si>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</si>
  <si>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</si>
  <si>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</si>
  <si>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</si>
  <si>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</si>
  <si>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</si>
  <si>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</si>
  <si>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</si>
  <si>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</si>
  <si>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</si>
  <si>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</si>
  <si>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</si>
  <si>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</si>
  <si>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</si>
  <si>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</si>
  <si>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</si>
  <si>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</si>
  <si>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</si>
  <si>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</si>
  <si>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</si>
  <si>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</si>
  <si>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</si>
  <si>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</si>
  <si>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</si>
  <si>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</si>
  <si>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</si>
  <si>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</si>
  <si>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</si>
  <si>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</si>
  <si>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</si>
  <si>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</si>
  <si>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</si>
  <si>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</si>
  <si>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</si>
  <si>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</si>
  <si>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</si>
  <si>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2022</t>
  </si>
  <si>
    <t>UL 2200</t>
  </si>
  <si>
    <t>ASTM B828</t>
  </si>
  <si>
    <t>ASTM F37B</t>
  </si>
  <si>
    <t>Standard for Safety of Stationary Generators</t>
  </si>
  <si>
    <t xml:space="preserve"> ASME B16.21</t>
  </si>
  <si>
    <t>Nonmetallic Flat Gaskets for Pipe Flanges</t>
  </si>
  <si>
    <t>2021</t>
  </si>
  <si>
    <t>Standard Test Methods for Sealability of Gasket Materials</t>
  </si>
  <si>
    <t>2019</t>
  </si>
  <si>
    <t>Standard Practice for Making Capillary Joints by Soldering of Copper and Copper Alloy Tube and Fittings</t>
  </si>
  <si>
    <t>2016</t>
  </si>
  <si>
    <t>George</t>
  </si>
  <si>
    <t>TSM</t>
  </si>
  <si>
    <t>Thomas</t>
  </si>
  <si>
    <t>80-679-0481</t>
  </si>
  <si>
    <t>thomas.george@srs.gov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</si>
</sst>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2B313A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8" sqref="D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5" t="s">
        <v>44</v>
      </c>
      <c r="D1" s="65"/>
      <c r="E1" s="65"/>
      <c r="F1" s="42" t="s">
        <v>103</v>
      </c>
      <c r="G1" s="71" t="str">
        <f>IF(AND(G2="",G7=""),"Status:  OK","")</f>
        <v>Status:  OK</v>
      </c>
      <c r="H1" s="71"/>
      <c r="I1" s="71"/>
      <c r="N1" s="37"/>
    </row>
    <row r="2" spans="1:74" ht="6" customHeight="1" thickBot="1" x14ac:dyDescent="0.25">
      <c r="A2" s="12"/>
      <c r="F2" s="11"/>
      <c r="G2" s="65" t="str">
        <f>IF(IF(OR(ISBLANK(C3),ISBLANK(E3),ISBLANK(C5),ISBLANK(E5),ISBLANK(C7),ISBLANK(E7),ISBLANK(C9)),1,0)=0,"","Missing or incorrect submitter information")</f>
        <v/>
      </c>
      <c r="H2" s="65"/>
      <c r="I2" s="65"/>
    </row>
    <row r="3" spans="1:74" s="4" customFormat="1" ht="16.5" thickBot="1" x14ac:dyDescent="0.25">
      <c r="A3" s="81" t="s">
        <v>7</v>
      </c>
      <c r="B3" s="82"/>
      <c r="C3" s="56" t="s">
        <v>117</v>
      </c>
      <c r="D3" s="18" t="s">
        <v>37</v>
      </c>
      <c r="E3" s="56" t="s">
        <v>119</v>
      </c>
      <c r="F3" s="19"/>
      <c r="G3" s="65"/>
      <c r="H3" s="65"/>
      <c r="I3" s="65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5"/>
      <c r="H4" s="65"/>
      <c r="I4" s="65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1" t="s">
        <v>4</v>
      </c>
      <c r="B5" s="82"/>
      <c r="C5" s="56" t="s">
        <v>118</v>
      </c>
      <c r="D5" s="63" t="s">
        <v>43</v>
      </c>
      <c r="E5" s="59">
        <v>74</v>
      </c>
      <c r="F5" s="27" t="str">
        <f>IF(ISBLANK(E5),"Enter the number of your Organization in the cell to the left.  See the 'Org List' tab below for your Org number.",VLOOKUP(E5,'Org List'!A5:B83,2,FALSE))</f>
        <v>Savannah River Site-SRNS (EM)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5" t="s">
        <v>5</v>
      </c>
      <c r="B7" s="85"/>
      <c r="C7" s="57" t="s">
        <v>120</v>
      </c>
      <c r="D7" s="21" t="s">
        <v>38</v>
      </c>
      <c r="E7" s="69" t="s">
        <v>121</v>
      </c>
      <c r="F7" s="70"/>
      <c r="G7" s="65" t="str">
        <f>IF(OR(COUNTIF(B14:B63,"ok")=0,COUNTIF(B14:B63,"Incomplete")&gt;0),"Missing or incorrect information in data entry section","")</f>
        <v/>
      </c>
      <c r="H7" s="65"/>
      <c r="I7" s="65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5"/>
      <c r="H8" s="65"/>
      <c r="I8" s="65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3" t="s">
        <v>8</v>
      </c>
      <c r="B9" s="84"/>
      <c r="C9" s="58">
        <v>45218</v>
      </c>
      <c r="E9" s="6"/>
      <c r="G9" s="65"/>
      <c r="H9" s="65"/>
      <c r="I9" s="65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6" t="s">
        <v>0</v>
      </c>
      <c r="B11" s="72" t="s">
        <v>2</v>
      </c>
      <c r="C11" s="66" t="s">
        <v>100</v>
      </c>
      <c r="D11" s="67"/>
      <c r="E11" s="68"/>
      <c r="G11" s="72" t="s">
        <v>39</v>
      </c>
      <c r="H11" s="73"/>
      <c r="I11" s="74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7"/>
      <c r="B12" s="89"/>
      <c r="C12" s="78" t="s">
        <v>74</v>
      </c>
      <c r="D12" s="79"/>
      <c r="E12" s="80"/>
      <c r="G12" s="75"/>
      <c r="H12" s="76"/>
      <c r="I12" s="77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8"/>
      <c r="B13" s="88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106</v>
      </c>
      <c r="D14" s="60" t="s">
        <v>109</v>
      </c>
      <c r="E14" s="51" t="s">
        <v>105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2" t="s">
        <v>110</v>
      </c>
      <c r="D15" s="61" t="s">
        <v>111</v>
      </c>
      <c r="E15" s="53" t="s">
        <v>112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/>
      </c>
      <c r="C16" s="52"/>
      <c r="D16" s="64"/>
      <c r="E16" s="53"/>
      <c r="F16" s="3"/>
      <c r="G16" s="38" t="str">
        <f t="shared" si="1"/>
        <v/>
      </c>
      <c r="H16" s="38" t="str">
        <f t="shared" si="2"/>
        <v/>
      </c>
      <c r="I16" s="38" t="str">
        <f t="shared" si="3"/>
        <v/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2" t="s">
        <v>108</v>
      </c>
      <c r="D17" s="61" t="s">
        <v>113</v>
      </c>
      <c r="E17" s="53" t="s">
        <v>114</v>
      </c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52" t="s">
        <v>107</v>
      </c>
      <c r="D18" s="61" t="s">
        <v>115</v>
      </c>
      <c r="E18" s="53" t="s">
        <v>116</v>
      </c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2"/>
      <c r="D19" s="61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2"/>
      <c r="D20" s="61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2"/>
      <c r="D21" s="61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2"/>
      <c r="D22" s="61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1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1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1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1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1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1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1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1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1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1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1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1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1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1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1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1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1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1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algorithmName="SHA-512" hashValue="7RKJ+YYbjeS+md/YNb0wvN5lq66TAxaF0fQSaKjOdyIKtknClkLI6x4Eo/Cu9L3IudYkgjE4J7SpSNHhi8Guig==" saltValue="jl0Q6pEME+SRIluHpYeRjA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15 D17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B6" sqref="B6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Thomas George</cp:lastModifiedBy>
  <cp:lastPrinted>2016-08-07T21:14:59Z</cp:lastPrinted>
  <dcterms:created xsi:type="dcterms:W3CDTF">2007-08-23T20:46:35Z</dcterms:created>
  <dcterms:modified xsi:type="dcterms:W3CDTF">2023-10-19T20:19:50Z</dcterms:modified>
</cp:coreProperties>
</file>