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4" documentId="8_{29F73763-708B-4D14-85AB-611C8D6A937A}" xr6:coauthVersionLast="47" xr6:coauthVersionMax="47" xr10:uidLastSave="{0DE9A9FA-8ADF-4FA4-A1FB-9075013EFD6C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14145" yWindow="315" windowWidth="14220" windowHeight="149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<sst xmlns="http://schemas.openxmlformats.org/spreadsheetml/2006/main" count="262" uniqueCount="210">
  <si>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</si>
  <si>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</si>
  <si>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</si>
  <si>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</si>
  <si>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</si>
  <si>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</si>
  <si>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</si>
  <si>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</si>
  <si>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</si>
  <si>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</si>
  <si>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</si>
  <si>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</si>
  <si>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</si>
  <si>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</si>
  <si>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</si>
  <si>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</si>
  <si>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</si>
  <si>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</si>
  <si>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</si>
  <si>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</si>
  <si>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</si>
  <si>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</si>
  <si>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</si>
  <si>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</si>
  <si>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</si>
  <si>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</si>
  <si>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</si>
  <si>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</si>
  <si>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</si>
  <si>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</si>
  <si>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</si>
  <si>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</si>
  <si>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</si>
  <si>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</si>
  <si>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</si>
  <si>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</si>
  <si>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</si>
  <si>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</si>
  <si>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</si>
  <si>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</si>
  <si>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</si>
  <si>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</si>
  <si>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</si>
  <si>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</si>
  <si>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</si>
  <si>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</si>
  <si>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</si>
  <si>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</si>
  <si>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</si>
  <si>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</si>
  <si>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</si>
  <si>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</si>
  <si>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</si>
  <si>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</si>
  <si>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</si>
  <si>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</si>
  <si>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</si>
  <si>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</si>
  <si>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</si>
  <si>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</si>
  <si>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</si>
  <si>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</si>
  <si>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</si>
  <si>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</si>
  <si>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</si>
  <si>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</si>
  <si>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</si>
  <si>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</si>
  <si>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</si>
  <si>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</si>
  <si>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</si>
  <si>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</si>
  <si>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</si>
  <si>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</si>
  <si>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</si>
  <si>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</si>
  <si>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</si>
  <si>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</si>
  <si>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</si>
  <si>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</si>
  <si>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</si>
  <si>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</si>
  <si>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</si>
  <si>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</si>
  <si>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</si>
  <si>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</si>
  <si>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</si>
  <si>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</si>
  <si>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</si>
  <si>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</si>
  <si>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</si>
  <si>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</si>
  <si>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</si>
  <si>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</si>
  <si>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</si>
  <si>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</si>
  <si>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</si>
  <si>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</si>
  <si>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</si>
  <si>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</si>
  <si>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</si>
  <si>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</si>
  <si>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</si>
  <si>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</si>
  <si>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</si>
  <si>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Gerken</t>
  </si>
  <si>
    <t>Jordan</t>
  </si>
  <si>
    <t>Compliance Principal</t>
  </si>
  <si>
    <t>816-488-6041</t>
  </si>
  <si>
    <t>Jgerken@kcnsc.doe.gov</t>
  </si>
  <si>
    <t>ASME B4.2</t>
  </si>
  <si>
    <t>ASME B46.1</t>
  </si>
  <si>
    <t>Surface Texture</t>
  </si>
  <si>
    <t>Preferred Metric Limits and Fits</t>
  </si>
  <si>
    <t>AGS-G010</t>
  </si>
  <si>
    <t xml:space="preserve">Standard of Practice for Glovebox Fire Protection </t>
  </si>
  <si>
    <t>ASTM E 108-11</t>
  </si>
  <si>
    <t xml:space="preserve">Standard Test Method for Behavior of Materials in a Vertical Tube Furnace at 750°C </t>
  </si>
  <si>
    <t>ASTM E 136-16</t>
  </si>
  <si>
    <t xml:space="preserve">Standard Guide for Extension of Data from Fire Endurance Tests </t>
  </si>
  <si>
    <t>ASTM E 2032-09</t>
  </si>
  <si>
    <t>Standard Test Methods for Fire Tests of Roof Coverings</t>
  </si>
  <si>
    <t>ASTM E 2174-14b</t>
  </si>
  <si>
    <t>ASTM E 2393-10a</t>
  </si>
  <si>
    <t>Standard Practice for On-Site Inspection of Installed Fire Resistive Joint Systems and Perimeter Fire Barriers</t>
  </si>
  <si>
    <t>ASTM E 2750-13e1</t>
  </si>
  <si>
    <t>Standard Guide for Extension of Data from Penetration Firestop System Tests Conducted in Accordance with ASTM</t>
  </si>
  <si>
    <t>FM 4991</t>
  </si>
  <si>
    <t>Approval Standard for Firestop Contractors</t>
  </si>
  <si>
    <t>FM Global Property Loss Prevention Data Sheets 1-0</t>
  </si>
  <si>
    <t xml:space="preserve">Safeguards During Construction </t>
  </si>
  <si>
    <t>FM Global Property Loss Prevention Data Sheets 1-6</t>
  </si>
  <si>
    <t>FM Global Property Loss Prevention Data Sheets 1-20</t>
  </si>
  <si>
    <t>Protection Against Exterior Fire Exposure</t>
  </si>
  <si>
    <t>Cooling Towers</t>
  </si>
  <si>
    <t>FM Global Property Loss Prevention Data Sheets 1-28R</t>
  </si>
  <si>
    <t>Roof Systems</t>
  </si>
  <si>
    <t>FM Global Property Loss Prevention Data Sheets 1-31</t>
  </si>
  <si>
    <t>Metal Roof Systems</t>
  </si>
  <si>
    <t>FM Global Property Loss Prevention Data Sheets 3-2</t>
  </si>
  <si>
    <t>Water Tanks for Fire Protection</t>
  </si>
  <si>
    <t>FM Global Property Loss Prevention Data Sheets 3-7</t>
  </si>
  <si>
    <t>Fire Protection Pumps</t>
  </si>
  <si>
    <t>FM Global Property Loss Prevention Data Sheets 3-10</t>
  </si>
  <si>
    <t>Installation and Maintenance of Private Fire Service Mains and Their Appurtenances</t>
  </si>
  <si>
    <t>FM Global Property Loss Prevention Data Sheets 5-4</t>
  </si>
  <si>
    <t>Transformers</t>
  </si>
  <si>
    <t>FM Global Property Loss Prevention Data Sheets 7-40</t>
  </si>
  <si>
    <t>Heavy Duty Mobile Equipment</t>
  </si>
  <si>
    <t>FM Global Property Loss Prevention Data Sheets 7-98</t>
  </si>
  <si>
    <t>Hydraulic Fluids</t>
  </si>
  <si>
    <t>UL-790</t>
  </si>
  <si>
    <t>Standards for Standard Test Methods for Fire Tests of Roof Coverings</t>
  </si>
  <si>
    <t>ULC Subject C263E</t>
  </si>
  <si>
    <t>Criteria for Use in Extension of Data from Fire Endurance Tests</t>
  </si>
  <si>
    <t>UL Building Materials Directory</t>
  </si>
  <si>
    <t>Standard Practice for On-Site Inspection of Installed Fire Stops</t>
  </si>
  <si>
    <t>E983</t>
  </si>
  <si>
    <t>Standard Guide for Minimizing Unwanted Electron Beam Effects in Auger Electron  Spectroscopy</t>
  </si>
  <si>
    <t>E984</t>
  </si>
  <si>
    <t>Standard Guide for Identifying Chemical Effects and Matrix Effects in Auger Electron  Spectroscopy</t>
  </si>
  <si>
    <t>Standard Guide for Background Subtraction Techniques in Auger Electron Spectroscopy  and X-Ray Photoelectron Spectroscopy</t>
  </si>
  <si>
    <t>E995</t>
  </si>
  <si>
    <t>E996</t>
  </si>
  <si>
    <t>E1016</t>
  </si>
  <si>
    <t>E1078</t>
  </si>
  <si>
    <t>E1127</t>
  </si>
  <si>
    <t>E1217</t>
  </si>
  <si>
    <t>E1523</t>
  </si>
  <si>
    <t>E1829</t>
  </si>
  <si>
    <t>E2108</t>
  </si>
  <si>
    <t>E2735</t>
  </si>
  <si>
    <t>Standard Practice for Reporting Data in Auger Electron Spectroscopy and X-ray Photoelectron  Spectroscopy</t>
  </si>
  <si>
    <t>Standard Guide for Literature Describing Properties of Electrostatic Electron  Spectrometers</t>
  </si>
  <si>
    <t>Standard Guide for Specimen Preparation and Mounting in Surface Analysis</t>
  </si>
  <si>
    <t>Standard Guide for Depth Profiling in Auger Electron Spectroscopy</t>
  </si>
  <si>
    <t>Standard Practice for Determination of the Specimen Area Contributing to the Detected  Signal in Auger Electron Spectrometers and Some X-Ray Photoelectron  Spectrometers</t>
  </si>
  <si>
    <t>Standard Guide to Charge Control and Charge Referencing Techniques in X-Ray Photoelectron  Spectroscopy</t>
  </si>
  <si>
    <t>Standard Guide for Handling Specimens Prior to Surface Analysis</t>
  </si>
  <si>
    <t>Standard Practice for Calibration of the Electron Binding-Energy Scale of an X-Ray  Photoelectron Spectrometer</t>
  </si>
  <si>
    <t>Standard Guide for Selection of Calibrations Needed for X-ray Photoelectron Spectroscopy  (XPS) Experiments</t>
  </si>
  <si>
    <t>Standard Test Method for Short-Beam Strength of Polymer Matrix Composite Materials and Their Laminates</t>
  </si>
  <si>
    <t>ASTM D2344</t>
  </si>
  <si>
    <t>MIL-PRF-131</t>
  </si>
  <si>
    <t>ASTM D3039</t>
  </si>
  <si>
    <t>ASTM D3518</t>
  </si>
  <si>
    <t>ASTM D3529</t>
  </si>
  <si>
    <t>ASTM D3531</t>
  </si>
  <si>
    <t>ASTM D3776</t>
  </si>
  <si>
    <t>ASTM D4473</t>
  </si>
  <si>
    <t>ASTM D6641</t>
  </si>
  <si>
    <t>ASTM D7028</t>
  </si>
  <si>
    <t>PERFORMANCE SPECIFICATION: BARRIER MATERIALS, WATER VAPORPROOF, GREASEPROOF, FLEXIBLE, HEAT-SEALABLE</t>
  </si>
  <si>
    <t>Standard Test Method for Tensile Properties of Polymer Matrix Composite Materials</t>
  </si>
  <si>
    <t>Standard Test Method for In-Plane Shear Response of Polymer Matrix Composite Materials by Tensile Test of a ±45° Laminate</t>
  </si>
  <si>
    <t>Standard Test Methods for Constituent Content of Composite Prepreg</t>
  </si>
  <si>
    <t>Standard Test Method for Resin Flow of Carbon Fiber-Epoxy Prepreg</t>
  </si>
  <si>
    <t>Standard Test Methods for Mass Per Unit Area (Weight) of Fabric</t>
  </si>
  <si>
    <t>Standard Test Method for Plastics: Dynamic Mechanical Properties: Cure Behavior</t>
  </si>
  <si>
    <t>Standard Test Method for Compressive Properties of Polymer Matrix Composite Materials Using a Combined Loading Compression (CLC) Test Fixture</t>
  </si>
  <si>
    <t>Standard Test Method for Glass Transition Temperature (DMA Tg) of Polymer Matrix Composites by Dynamic Mechanical Analysis (DMA)</t>
  </si>
  <si>
    <t>ISO 22093</t>
  </si>
  <si>
    <t>ISO 23952</t>
  </si>
  <si>
    <t>2011</t>
  </si>
  <si>
    <t>2020</t>
  </si>
  <si>
    <t>2023</t>
  </si>
  <si>
    <t>ANSI/DMSC Dimensional Measurement Interface Standard (DMIS)</t>
  </si>
  <si>
    <t>ANSI/DMSC Quality Information Framework (QIF)</t>
  </si>
  <si>
    <t xml:space="preserve">ANSI/DMSC Model-Based Characteristics (MBC) </t>
  </si>
  <si>
    <t>MBC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</si>
</sst>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rgb="FF0070C0"/>
      <name val="Segoe UI"/>
      <family val="2"/>
    </font>
    <font>
      <i/>
      <sz val="10"/>
      <color rgb="FF0070C0"/>
      <name val="Segoe U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9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15" fillId="2" borderId="17" xfId="0" applyNumberFormat="1" applyFont="1" applyFill="1" applyBorder="1" applyAlignment="1" applyProtection="1">
      <alignment horizontal="left" vertical="center" wrapText="1" indent="4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7" xfId="0" applyNumberFormat="1" applyFont="1" applyFill="1" applyBorder="1" applyAlignment="1" applyProtection="1">
      <alignment horizontal="left" vertical="center" wrapText="1" indent="4"/>
      <protection locked="0"/>
    </xf>
    <xf numFmtId="49" fontId="17" fillId="2" borderId="17" xfId="0" applyNumberFormat="1" applyFont="1" applyFill="1" applyBorder="1" applyAlignment="1" applyProtection="1">
      <alignment horizontal="left" vertical="center" wrapText="1" indent="8"/>
      <protection locked="0"/>
    </xf>
    <xf numFmtId="49" fontId="17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98" zoomScaleNormal="98" workbookViewId="0">
      <pane xSplit="2" ySplit="13" topLeftCell="C61" activePane="bottomRight" state="frozen"/>
      <selection pane="topRight" activeCell="C1" sqref="C1"/>
      <selection pane="bottomLeft" activeCell="A11" sqref="A11"/>
      <selection pane="bottomRight" activeCell="C55" sqref="C5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71" t="s">
        <v>44</v>
      </c>
      <c r="D1" s="71"/>
      <c r="E1" s="71"/>
      <c r="F1" s="42" t="s">
        <v>103</v>
      </c>
      <c r="G1" s="77" t="str">
        <f>IF(AND(G2="",G7=""),"Status:  OK","")</f>
        <v>Status:  OK</v>
      </c>
      <c r="H1" s="77"/>
      <c r="I1" s="77"/>
      <c r="N1" s="37"/>
    </row>
    <row r="2" spans="1:74" ht="6" customHeight="1" thickBot="1" x14ac:dyDescent="0.25">
      <c r="A2" s="12"/>
      <c r="F2" s="11"/>
      <c r="G2" s="71" t="str">
        <f>IF(IF(OR(ISBLANK(C3),ISBLANK(E3),ISBLANK(C5),ISBLANK(E5),ISBLANK(C7),ISBLANK(E7),ISBLANK(C9)),1,0)=0,"","Missing or incorrect submitter information")</f>
        <v/>
      </c>
      <c r="H2" s="71"/>
      <c r="I2" s="71"/>
    </row>
    <row r="3" spans="1:74" s="4" customFormat="1" ht="16.5" thickBot="1" x14ac:dyDescent="0.25">
      <c r="A3" s="87" t="s">
        <v>7</v>
      </c>
      <c r="B3" s="88"/>
      <c r="C3" s="56" t="s">
        <v>105</v>
      </c>
      <c r="D3" s="18" t="s">
        <v>37</v>
      </c>
      <c r="E3" s="56" t="s">
        <v>106</v>
      </c>
      <c r="F3" s="19"/>
      <c r="G3" s="71"/>
      <c r="H3" s="71"/>
      <c r="I3" s="71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71"/>
      <c r="H4" s="71"/>
      <c r="I4" s="71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7" t="s">
        <v>4</v>
      </c>
      <c r="B5" s="88"/>
      <c r="C5" s="56" t="s">
        <v>107</v>
      </c>
      <c r="D5" s="63" t="s">
        <v>43</v>
      </c>
      <c r="E5" s="59">
        <v>48</v>
      </c>
      <c r="F5" s="27" t="str">
        <f>IF(ISBLANK(E5),"Enter the number of your Organization in the cell to the left.  See the 'Org List' tab below for your Org number.",VLOOKUP(E5,'Org List'!A5:B83,2,FALSE))</f>
        <v>Kansas City Plant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91" t="s">
        <v>5</v>
      </c>
      <c r="B7" s="91"/>
      <c r="C7" s="57" t="s">
        <v>108</v>
      </c>
      <c r="D7" s="21" t="s">
        <v>38</v>
      </c>
      <c r="E7" s="75" t="s">
        <v>109</v>
      </c>
      <c r="F7" s="76"/>
      <c r="G7" s="71" t="str">
        <f>IF(OR(COUNTIF(B14:B63,"ok")=0,COUNTIF(B14:B63,"Incomplete")&gt;0),"Missing or incorrect information in data entry section","")</f>
        <v/>
      </c>
      <c r="H7" s="71"/>
      <c r="I7" s="71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71"/>
      <c r="H8" s="71"/>
      <c r="I8" s="71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9" t="s">
        <v>8</v>
      </c>
      <c r="B9" s="90"/>
      <c r="C9" s="58">
        <v>45168</v>
      </c>
      <c r="E9" s="6"/>
      <c r="G9" s="71"/>
      <c r="H9" s="71"/>
      <c r="I9" s="71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92" t="s">
        <v>0</v>
      </c>
      <c r="B11" s="78" t="s">
        <v>2</v>
      </c>
      <c r="C11" s="72" t="s">
        <v>100</v>
      </c>
      <c r="D11" s="73"/>
      <c r="E11" s="74"/>
      <c r="G11" s="78" t="s">
        <v>39</v>
      </c>
      <c r="H11" s="79"/>
      <c r="I11" s="80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93"/>
      <c r="B12" s="95"/>
      <c r="C12" s="84" t="s">
        <v>74</v>
      </c>
      <c r="D12" s="85"/>
      <c r="E12" s="86"/>
      <c r="G12" s="81"/>
      <c r="H12" s="82"/>
      <c r="I12" s="83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94"/>
      <c r="B13" s="94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110</v>
      </c>
      <c r="D14" s="60" t="s">
        <v>113</v>
      </c>
      <c r="E14" s="51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2" t="s">
        <v>111</v>
      </c>
      <c r="D15" s="61" t="s">
        <v>112</v>
      </c>
      <c r="E15" s="53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65" t="s">
        <v>114</v>
      </c>
      <c r="D16" s="64" t="s">
        <v>115</v>
      </c>
      <c r="E16" s="53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2" t="s">
        <v>116</v>
      </c>
      <c r="D17" s="66" t="s">
        <v>121</v>
      </c>
      <c r="E17" s="53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52" t="s">
        <v>118</v>
      </c>
      <c r="D18" s="61" t="s">
        <v>117</v>
      </c>
      <c r="E18" s="53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52" t="s">
        <v>120</v>
      </c>
      <c r="D19" s="61" t="s">
        <v>119</v>
      </c>
      <c r="E19" s="5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8.5" x14ac:dyDescent="0.2">
      <c r="A20" s="8">
        <v>7</v>
      </c>
      <c r="B20" s="24" t="str">
        <f t="shared" si="0"/>
        <v>ok</v>
      </c>
      <c r="C20" s="52" t="s">
        <v>122</v>
      </c>
      <c r="D20" s="67" t="s">
        <v>156</v>
      </c>
      <c r="E20" s="53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2" t="s">
        <v>123</v>
      </c>
      <c r="D21" s="61" t="s">
        <v>124</v>
      </c>
      <c r="E21" s="53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52" t="s">
        <v>125</v>
      </c>
      <c r="D22" s="61" t="s">
        <v>126</v>
      </c>
      <c r="E22" s="53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>ok</v>
      </c>
      <c r="C23" s="52" t="s">
        <v>125</v>
      </c>
      <c r="D23" s="61" t="s">
        <v>126</v>
      </c>
      <c r="E23" s="53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2" t="s">
        <v>127</v>
      </c>
      <c r="D24" s="61" t="s">
        <v>128</v>
      </c>
      <c r="E24" s="53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>ok</v>
      </c>
      <c r="C25" s="52" t="s">
        <v>129</v>
      </c>
      <c r="D25" s="61" t="s">
        <v>130</v>
      </c>
      <c r="E25" s="53"/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52" t="s">
        <v>131</v>
      </c>
      <c r="D26" s="68" t="s">
        <v>134</v>
      </c>
      <c r="E26" s="53"/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>ok</v>
      </c>
      <c r="C27" s="52" t="s">
        <v>132</v>
      </c>
      <c r="D27" s="61" t="s">
        <v>133</v>
      </c>
      <c r="E27" s="53"/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>ok</v>
      </c>
      <c r="C28" s="52" t="s">
        <v>135</v>
      </c>
      <c r="D28" s="61" t="s">
        <v>136</v>
      </c>
      <c r="E28" s="53"/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>ok</v>
      </c>
      <c r="C29" s="52" t="s">
        <v>137</v>
      </c>
      <c r="D29" s="61" t="s">
        <v>138</v>
      </c>
      <c r="E29" s="53"/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>ok</v>
      </c>
      <c r="C30" s="52" t="s">
        <v>139</v>
      </c>
      <c r="D30" s="61" t="s">
        <v>140</v>
      </c>
      <c r="E30" s="53"/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>ok</v>
      </c>
      <c r="C31" s="52" t="s">
        <v>141</v>
      </c>
      <c r="D31" s="61" t="s">
        <v>142</v>
      </c>
      <c r="E31" s="53"/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>ok</v>
      </c>
      <c r="C32" s="52" t="s">
        <v>143</v>
      </c>
      <c r="D32" s="61" t="s">
        <v>144</v>
      </c>
      <c r="E32" s="53"/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>ok</v>
      </c>
      <c r="C33" s="52" t="s">
        <v>145</v>
      </c>
      <c r="D33" s="61" t="s">
        <v>146</v>
      </c>
      <c r="E33" s="53"/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>ok</v>
      </c>
      <c r="C34" s="52" t="s">
        <v>147</v>
      </c>
      <c r="D34" s="61" t="s">
        <v>148</v>
      </c>
      <c r="E34" s="53"/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>ok</v>
      </c>
      <c r="C35" s="52" t="s">
        <v>149</v>
      </c>
      <c r="D35" s="61" t="s">
        <v>150</v>
      </c>
      <c r="E35" s="53"/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>ok</v>
      </c>
      <c r="C36" s="52" t="s">
        <v>151</v>
      </c>
      <c r="D36" s="61" t="s">
        <v>152</v>
      </c>
      <c r="E36" s="53"/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>ok</v>
      </c>
      <c r="C37" s="52" t="s">
        <v>153</v>
      </c>
      <c r="D37" s="61" t="s">
        <v>154</v>
      </c>
      <c r="E37" s="53"/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>ok</v>
      </c>
      <c r="C38" s="52" t="s">
        <v>155</v>
      </c>
      <c r="D38" s="61" t="s">
        <v>155</v>
      </c>
      <c r="E38" s="53"/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30" x14ac:dyDescent="0.2">
      <c r="A39" s="8">
        <v>26</v>
      </c>
      <c r="B39" s="24" t="str">
        <f t="shared" si="0"/>
        <v>ok</v>
      </c>
      <c r="C39" s="52" t="s">
        <v>157</v>
      </c>
      <c r="D39" s="69" t="s">
        <v>158</v>
      </c>
      <c r="E39" s="53"/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30" x14ac:dyDescent="0.2">
      <c r="A40" s="8">
        <v>27</v>
      </c>
      <c r="B40" s="24" t="str">
        <f t="shared" si="0"/>
        <v>ok</v>
      </c>
      <c r="C40" s="70" t="s">
        <v>159</v>
      </c>
      <c r="D40" s="69" t="s">
        <v>160</v>
      </c>
      <c r="E40" s="53"/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45" x14ac:dyDescent="0.2">
      <c r="A41" s="8">
        <v>28</v>
      </c>
      <c r="B41" s="24" t="str">
        <f t="shared" si="0"/>
        <v>ok</v>
      </c>
      <c r="C41" s="52" t="s">
        <v>162</v>
      </c>
      <c r="D41" s="69" t="s">
        <v>161</v>
      </c>
      <c r="E41" s="53"/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30" x14ac:dyDescent="0.2">
      <c r="A42" s="8">
        <v>29</v>
      </c>
      <c r="B42" s="24" t="str">
        <f t="shared" si="0"/>
        <v>ok</v>
      </c>
      <c r="C42" s="52" t="s">
        <v>163</v>
      </c>
      <c r="D42" s="69" t="s">
        <v>172</v>
      </c>
      <c r="E42" s="53"/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4" customFormat="1" ht="30" x14ac:dyDescent="0.2">
      <c r="A43" s="8">
        <v>30</v>
      </c>
      <c r="B43" s="24" t="str">
        <f t="shared" si="0"/>
        <v>ok</v>
      </c>
      <c r="C43" s="52" t="s">
        <v>164</v>
      </c>
      <c r="D43" s="69" t="s">
        <v>173</v>
      </c>
      <c r="E43" s="53"/>
      <c r="F43" s="3"/>
      <c r="G43" s="38" t="str">
        <f t="shared" si="1"/>
        <v>ok</v>
      </c>
      <c r="H43" s="38" t="str">
        <f t="shared" si="2"/>
        <v>ok</v>
      </c>
      <c r="I43" s="38" t="str">
        <f t="shared" si="3"/>
        <v>ok</v>
      </c>
      <c r="J43" s="3"/>
      <c r="K43" s="5"/>
      <c r="L43" s="5"/>
      <c r="M43" s="5"/>
      <c r="N43" s="6" t="s">
        <v>6</v>
      </c>
    </row>
    <row r="44" spans="1:14" s="4" customFormat="1" ht="30" x14ac:dyDescent="0.2">
      <c r="A44" s="8">
        <v>31</v>
      </c>
      <c r="B44" s="24" t="str">
        <f t="shared" si="0"/>
        <v>ok</v>
      </c>
      <c r="C44" s="52" t="s">
        <v>165</v>
      </c>
      <c r="D44" s="69" t="s">
        <v>174</v>
      </c>
      <c r="E44" s="53"/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4" customFormat="1" ht="30" x14ac:dyDescent="0.2">
      <c r="A45" s="8">
        <v>32</v>
      </c>
      <c r="B45" s="24" t="str">
        <f t="shared" si="0"/>
        <v>ok</v>
      </c>
      <c r="C45" s="52" t="s">
        <v>166</v>
      </c>
      <c r="D45" s="69" t="s">
        <v>175</v>
      </c>
      <c r="E45" s="53"/>
      <c r="F45" s="3"/>
      <c r="G45" s="38" t="str">
        <f t="shared" si="1"/>
        <v>ok</v>
      </c>
      <c r="H45" s="38" t="str">
        <f t="shared" si="2"/>
        <v>ok</v>
      </c>
      <c r="I45" s="38" t="str">
        <f t="shared" si="3"/>
        <v>ok</v>
      </c>
      <c r="J45" s="3"/>
      <c r="K45" s="5"/>
      <c r="L45" s="5"/>
      <c r="M45" s="5"/>
      <c r="N45" s="6" t="s">
        <v>6</v>
      </c>
    </row>
    <row r="46" spans="1:14" s="4" customFormat="1" ht="38.25" x14ac:dyDescent="0.2">
      <c r="A46" s="8">
        <v>33</v>
      </c>
      <c r="B46" s="24" t="str">
        <f t="shared" ref="B46:B63" si="4">IF(COUNTIF(G46:I46,"")=No_of_Columns,"",IF(COUNTIF(G46:I46,"ok")=No_of_Columns,"ok","Incomplete"))</f>
        <v>ok</v>
      </c>
      <c r="C46" s="52" t="s">
        <v>167</v>
      </c>
      <c r="D46" s="61" t="s">
        <v>176</v>
      </c>
      <c r="E46" s="53"/>
      <c r="F46" s="3"/>
      <c r="G46" s="38" t="str">
        <f t="shared" ref="G46:G63" si="5">IF(COUNTA($C46:$E46)=0,"",IF(ISBLANK($C46),"Empty cell","ok"))</f>
        <v>ok</v>
      </c>
      <c r="H46" s="38" t="str">
        <f t="shared" ref="H46:H63" si="6">IF(COUNTA($C46:$E46)=0,"",IF(ISBLANK($D46),"Empty cell","ok"))</f>
        <v>ok</v>
      </c>
      <c r="I46" s="38" t="str">
        <f t="shared" ref="I46:I63" si="7">IF(COUNTA($C46:$E46)=0,"","ok")</f>
        <v>ok</v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>ok</v>
      </c>
      <c r="C47" s="52" t="s">
        <v>168</v>
      </c>
      <c r="D47" s="61" t="s">
        <v>177</v>
      </c>
      <c r="E47" s="53"/>
      <c r="F47" s="3"/>
      <c r="G47" s="38" t="str">
        <f t="shared" si="5"/>
        <v>ok</v>
      </c>
      <c r="H47" s="38" t="str">
        <f t="shared" si="6"/>
        <v>ok</v>
      </c>
      <c r="I47" s="38" t="str">
        <f t="shared" si="7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>ok</v>
      </c>
      <c r="C48" s="52" t="s">
        <v>169</v>
      </c>
      <c r="D48" s="61" t="s">
        <v>178</v>
      </c>
      <c r="E48" s="53"/>
      <c r="F48" s="3"/>
      <c r="G48" s="38" t="str">
        <f t="shared" si="5"/>
        <v>ok</v>
      </c>
      <c r="H48" s="38" t="str">
        <f t="shared" si="6"/>
        <v>ok</v>
      </c>
      <c r="I48" s="38" t="str">
        <f t="shared" si="7"/>
        <v>ok</v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>ok</v>
      </c>
      <c r="C49" s="52" t="s">
        <v>170</v>
      </c>
      <c r="D49" s="61" t="s">
        <v>179</v>
      </c>
      <c r="E49" s="53"/>
      <c r="F49" s="3"/>
      <c r="G49" s="38" t="str">
        <f t="shared" si="5"/>
        <v>ok</v>
      </c>
      <c r="H49" s="38" t="str">
        <f t="shared" si="6"/>
        <v>ok</v>
      </c>
      <c r="I49" s="38" t="str">
        <f t="shared" si="7"/>
        <v>ok</v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>ok</v>
      </c>
      <c r="C50" s="52" t="s">
        <v>171</v>
      </c>
      <c r="D50" s="61" t="s">
        <v>180</v>
      </c>
      <c r="E50" s="53"/>
      <c r="F50" s="3"/>
      <c r="G50" s="38" t="str">
        <f t="shared" si="5"/>
        <v>ok</v>
      </c>
      <c r="H50" s="38" t="str">
        <f t="shared" si="6"/>
        <v>ok</v>
      </c>
      <c r="I50" s="38" t="str">
        <f t="shared" si="7"/>
        <v>ok</v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>ok</v>
      </c>
      <c r="C51" s="52" t="s">
        <v>182</v>
      </c>
      <c r="D51" s="61" t="s">
        <v>181</v>
      </c>
      <c r="E51" s="53"/>
      <c r="F51" s="3"/>
      <c r="G51" s="38" t="str">
        <f t="shared" si="5"/>
        <v>ok</v>
      </c>
      <c r="H51" s="38" t="str">
        <f t="shared" si="6"/>
        <v>ok</v>
      </c>
      <c r="I51" s="38" t="str">
        <f t="shared" si="7"/>
        <v>ok</v>
      </c>
      <c r="J51" s="3"/>
      <c r="K51" s="5"/>
      <c r="L51" s="5"/>
      <c r="M51" s="5"/>
      <c r="N51" s="6" t="s">
        <v>6</v>
      </c>
    </row>
    <row r="52" spans="1:19" s="4" customFormat="1" ht="38.25" x14ac:dyDescent="0.2">
      <c r="A52" s="8">
        <v>39</v>
      </c>
      <c r="B52" s="24" t="str">
        <f t="shared" si="4"/>
        <v>ok</v>
      </c>
      <c r="C52" s="52" t="s">
        <v>183</v>
      </c>
      <c r="D52" s="61" t="s">
        <v>192</v>
      </c>
      <c r="E52" s="53"/>
      <c r="F52" s="3"/>
      <c r="G52" s="38" t="str">
        <f t="shared" si="5"/>
        <v>ok</v>
      </c>
      <c r="H52" s="38" t="str">
        <f t="shared" si="6"/>
        <v>ok</v>
      </c>
      <c r="I52" s="38" t="str">
        <f t="shared" si="7"/>
        <v>ok</v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>ok</v>
      </c>
      <c r="C53" s="52" t="s">
        <v>184</v>
      </c>
      <c r="D53" s="61" t="s">
        <v>193</v>
      </c>
      <c r="E53" s="53"/>
      <c r="F53" s="3"/>
      <c r="G53" s="38" t="str">
        <f t="shared" si="5"/>
        <v>ok</v>
      </c>
      <c r="H53" s="38" t="str">
        <f t="shared" si="6"/>
        <v>ok</v>
      </c>
      <c r="I53" s="38" t="str">
        <f t="shared" si="7"/>
        <v>ok</v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>ok</v>
      </c>
      <c r="C54" s="52" t="s">
        <v>185</v>
      </c>
      <c r="D54" s="61" t="s">
        <v>194</v>
      </c>
      <c r="E54" s="53"/>
      <c r="F54" s="3"/>
      <c r="G54" s="38" t="str">
        <f t="shared" si="5"/>
        <v>ok</v>
      </c>
      <c r="H54" s="38" t="str">
        <f t="shared" si="6"/>
        <v>ok</v>
      </c>
      <c r="I54" s="38" t="str">
        <f t="shared" si="7"/>
        <v>ok</v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>ok</v>
      </c>
      <c r="C55" s="52" t="s">
        <v>186</v>
      </c>
      <c r="D55" s="61" t="s">
        <v>195</v>
      </c>
      <c r="E55" s="53"/>
      <c r="F55" s="3"/>
      <c r="G55" s="38" t="str">
        <f t="shared" si="5"/>
        <v>ok</v>
      </c>
      <c r="H55" s="38" t="str">
        <f t="shared" si="6"/>
        <v>ok</v>
      </c>
      <c r="I55" s="38" t="str">
        <f t="shared" si="7"/>
        <v>ok</v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>ok</v>
      </c>
      <c r="C56" s="52" t="s">
        <v>187</v>
      </c>
      <c r="D56" s="61" t="s">
        <v>196</v>
      </c>
      <c r="E56" s="53"/>
      <c r="F56" s="3"/>
      <c r="G56" s="38" t="str">
        <f t="shared" si="5"/>
        <v>ok</v>
      </c>
      <c r="H56" s="38" t="str">
        <f t="shared" si="6"/>
        <v>ok</v>
      </c>
      <c r="I56" s="38" t="str">
        <f t="shared" si="7"/>
        <v>ok</v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>ok</v>
      </c>
      <c r="C57" s="52" t="s">
        <v>188</v>
      </c>
      <c r="D57" s="61" t="s">
        <v>197</v>
      </c>
      <c r="E57" s="53"/>
      <c r="F57" s="3"/>
      <c r="G57" s="38" t="str">
        <f t="shared" si="5"/>
        <v>ok</v>
      </c>
      <c r="H57" s="38" t="str">
        <f t="shared" si="6"/>
        <v>ok</v>
      </c>
      <c r="I57" s="38" t="str">
        <f t="shared" si="7"/>
        <v>ok</v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>ok</v>
      </c>
      <c r="C58" s="52" t="s">
        <v>189</v>
      </c>
      <c r="D58" s="61" t="s">
        <v>198</v>
      </c>
      <c r="E58" s="53"/>
      <c r="F58" s="3"/>
      <c r="G58" s="38" t="str">
        <f t="shared" si="5"/>
        <v>ok</v>
      </c>
      <c r="H58" s="38" t="str">
        <f t="shared" si="6"/>
        <v>ok</v>
      </c>
      <c r="I58" s="38" t="str">
        <f t="shared" si="7"/>
        <v>ok</v>
      </c>
      <c r="J58" s="3"/>
      <c r="K58" s="5"/>
      <c r="L58" s="5"/>
      <c r="M58" s="5"/>
      <c r="N58" s="6" t="s">
        <v>6</v>
      </c>
    </row>
    <row r="59" spans="1:19" s="4" customFormat="1" ht="38.25" x14ac:dyDescent="0.2">
      <c r="A59" s="8">
        <v>46</v>
      </c>
      <c r="B59" s="24" t="str">
        <f t="shared" si="4"/>
        <v>ok</v>
      </c>
      <c r="C59" s="52" t="s">
        <v>190</v>
      </c>
      <c r="D59" s="61" t="s">
        <v>199</v>
      </c>
      <c r="E59" s="53"/>
      <c r="F59" s="3"/>
      <c r="G59" s="38" t="str">
        <f t="shared" si="5"/>
        <v>ok</v>
      </c>
      <c r="H59" s="38" t="str">
        <f t="shared" si="6"/>
        <v>ok</v>
      </c>
      <c r="I59" s="38" t="str">
        <f t="shared" si="7"/>
        <v>ok</v>
      </c>
      <c r="J59" s="3"/>
      <c r="K59" s="5"/>
      <c r="L59" s="5"/>
      <c r="M59" s="5"/>
      <c r="N59" s="6" t="s">
        <v>6</v>
      </c>
    </row>
    <row r="60" spans="1:19" s="4" customFormat="1" ht="38.25" x14ac:dyDescent="0.2">
      <c r="A60" s="8">
        <v>47</v>
      </c>
      <c r="B60" s="24" t="str">
        <f t="shared" si="4"/>
        <v>ok</v>
      </c>
      <c r="C60" s="52" t="s">
        <v>191</v>
      </c>
      <c r="D60" s="61" t="s">
        <v>200</v>
      </c>
      <c r="E60" s="53"/>
      <c r="F60" s="3"/>
      <c r="G60" s="38" t="str">
        <f t="shared" si="5"/>
        <v>ok</v>
      </c>
      <c r="H60" s="38" t="str">
        <f t="shared" si="6"/>
        <v>ok</v>
      </c>
      <c r="I60" s="38" t="str">
        <f t="shared" si="7"/>
        <v>ok</v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>ok</v>
      </c>
      <c r="C61" s="52" t="s">
        <v>201</v>
      </c>
      <c r="D61" s="61" t="s">
        <v>206</v>
      </c>
      <c r="E61" s="53" t="s">
        <v>203</v>
      </c>
      <c r="F61" s="3"/>
      <c r="G61" s="38" t="str">
        <f t="shared" si="5"/>
        <v>ok</v>
      </c>
      <c r="H61" s="38" t="str">
        <f t="shared" si="6"/>
        <v>ok</v>
      </c>
      <c r="I61" s="38" t="str">
        <f t="shared" si="7"/>
        <v>ok</v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>ok</v>
      </c>
      <c r="C62" s="52" t="s">
        <v>202</v>
      </c>
      <c r="D62" s="61" t="s">
        <v>207</v>
      </c>
      <c r="E62" s="53" t="s">
        <v>204</v>
      </c>
      <c r="F62" s="3"/>
      <c r="G62" s="38" t="str">
        <f t="shared" si="5"/>
        <v>ok</v>
      </c>
      <c r="H62" s="38" t="str">
        <f t="shared" si="6"/>
        <v>ok</v>
      </c>
      <c r="I62" s="38" t="str">
        <f t="shared" si="7"/>
        <v>ok</v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>ok</v>
      </c>
      <c r="C63" s="54" t="s">
        <v>209</v>
      </c>
      <c r="D63" s="62" t="s">
        <v>208</v>
      </c>
      <c r="E63" s="55" t="s">
        <v>205</v>
      </c>
      <c r="F63" s="3"/>
      <c r="G63" s="38" t="str">
        <f t="shared" si="5"/>
        <v>ok</v>
      </c>
      <c r="H63" s="38" t="str">
        <f t="shared" si="6"/>
        <v>ok</v>
      </c>
      <c r="I63" s="38" t="str">
        <f t="shared" si="7"/>
        <v>ok</v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15 C17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15 D18:D19 D21:D25 D27:D38 D46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43" activePane="bottomLeft" state="frozen"/>
      <selection pane="bottomLeft" activeCell="B53" sqref="B5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2023-10-31T12:46:48Z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5132bd-3412-4800-8b6d-437f58c5a595_Enabled">
    <vt:lpwstr>true</vt:lpwstr>
  </property>
  <property fmtid="{D5CDD505-2E9C-101B-9397-08002B2CF9AE}" pid="3" name="MSIP_Label_8d5132bd-3412-4800-8b6d-437f58c5a595_SetDate">
    <vt:lpwstr>2023-09-26T15:07:09Z</vt:lpwstr>
  </property>
  <property fmtid="{D5CDD505-2E9C-101B-9397-08002B2CF9AE}" pid="4" name="MSIP_Label_8d5132bd-3412-4800-8b6d-437f58c5a595_Method">
    <vt:lpwstr>Standard</vt:lpwstr>
  </property>
  <property fmtid="{D5CDD505-2E9C-101B-9397-08002B2CF9AE}" pid="5" name="MSIP_Label_8d5132bd-3412-4800-8b6d-437f58c5a595_Name">
    <vt:lpwstr>Internal</vt:lpwstr>
  </property>
  <property fmtid="{D5CDD505-2E9C-101B-9397-08002B2CF9AE}" pid="6" name="MSIP_Label_8d5132bd-3412-4800-8b6d-437f58c5a595_SiteId">
    <vt:lpwstr>49dd3653-836b-4350-975b-0e98da9887fa</vt:lpwstr>
  </property>
  <property fmtid="{D5CDD505-2E9C-101B-9397-08002B2CF9AE}" pid="7" name="MSIP_Label_8d5132bd-3412-4800-8b6d-437f58c5a595_ActionId">
    <vt:lpwstr>1cb83635-c0c8-41d8-8aad-76cf20331bf5</vt:lpwstr>
  </property>
  <property fmtid="{D5CDD505-2E9C-101B-9397-08002B2CF9AE}" pid="8" name="MSIP_Label_8d5132bd-3412-4800-8b6d-437f58c5a595_ContentBits">
    <vt:lpwstr>0</vt:lpwstr>
  </property>
</Properties>
</file>