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Non Government Standards/"/>
    </mc:Choice>
  </mc:AlternateContent>
  <xr:revisionPtr revIDLastSave="2" documentId="8_{B840160C-A26C-4312-8506-23E3A27B6F4C}" xr6:coauthVersionLast="47" xr6:coauthVersionMax="47" xr10:uidLastSave="{6D2F385D-5EB7-4E80-9291-5C7891F3C259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14340" yWindow="90" windowWidth="13995" windowHeight="1494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50" i="1" l="1"/>
  <c r="B49" i="1"/>
  <c r="B33" i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<sst xmlns="http://schemas.openxmlformats.org/spreadsheetml/2006/main" count="305" uniqueCount="217">
  <si>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</si>
  <si>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</si>
  <si>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</si>
  <si>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</si>
  <si>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</si>
  <si>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</si>
  <si>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</si>
  <si>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</si>
  <si>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</si>
  <si>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</si>
  <si>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</si>
  <si>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</si>
  <si>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</si>
  <si>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</si>
  <si>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</si>
  <si>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</si>
  <si>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</si>
  <si>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</si>
  <si>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</si>
  <si>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</si>
  <si>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</si>
  <si>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</si>
  <si>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</si>
  <si>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</si>
  <si>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</si>
  <si>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</si>
  <si>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</si>
  <si>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</si>
  <si>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</si>
  <si>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</si>
  <si>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</si>
  <si>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</si>
  <si>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</si>
  <si>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</si>
  <si>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</si>
  <si>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</si>
  <si>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</si>
  <si>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</si>
  <si>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</si>
  <si>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</si>
  <si>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</si>
  <si>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</si>
  <si>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</si>
  <si>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</si>
  <si>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</si>
  <si>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</si>
  <si>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</si>
  <si>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</si>
  <si>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</si>
  <si>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</si>
  <si>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</si>
  <si>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</si>
  <si>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</si>
  <si>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</si>
  <si>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</si>
  <si>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</si>
  <si>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</si>
  <si>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</si>
  <si>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</si>
  <si>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</si>
  <si>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</si>
  <si>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</si>
  <si>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</si>
  <si>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</si>
  <si>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</si>
  <si>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</si>
  <si>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</si>
  <si>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</si>
  <si>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</si>
  <si>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</si>
  <si>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</si>
  <si>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</si>
  <si>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</si>
  <si>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</si>
  <si>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</si>
  <si>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</si>
  <si>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</si>
  <si>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</si>
  <si>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</si>
  <si>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</si>
  <si>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</si>
  <si>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</si>
  <si>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</si>
  <si>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</si>
  <si>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</si>
  <si>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</si>
  <si>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</si>
  <si>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</si>
  <si>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</si>
  <si>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</si>
  <si>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</si>
  <si>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</si>
  <si>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</si>
  <si>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</si>
  <si>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</si>
  <si>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</si>
  <si>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</si>
  <si>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</si>
  <si>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</si>
  <si>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</si>
  <si>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</si>
  <si>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</si>
  <si>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</si>
  <si>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</si>
  <si>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</si>
  <si>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Schoonen</t>
  </si>
  <si>
    <t>Alexander</t>
  </si>
  <si>
    <t>alexander.schoonen@inl.gov</t>
  </si>
  <si>
    <t>ANSI/ASSP Z359.7-2019</t>
  </si>
  <si>
    <t>2019</t>
  </si>
  <si>
    <t>2021</t>
  </si>
  <si>
    <t>Safety Requirements for Full Body Harnesses (digital only)</t>
  </si>
  <si>
    <t>Personal Equipment for Protection Against Falls - Descent Controllers (digital only)</t>
  </si>
  <si>
    <t xml:space="preserve">ANSI/ASSP Z359.12-2019 </t>
  </si>
  <si>
    <t xml:space="preserve">ANSI/ASSP Z359.9-2021 </t>
  </si>
  <si>
    <t>Qualification and Verification Testing of Fall Protection Products (digital only)</t>
  </si>
  <si>
    <t xml:space="preserve">ANSI/ASSP Z359.11-2021 </t>
  </si>
  <si>
    <t>Connecting Components for Personal Fall Arrest Systems (digital only)</t>
  </si>
  <si>
    <t xml:space="preserve">ANSI/ASSP Z359.13-2013 </t>
  </si>
  <si>
    <t>(R2022) Personal Energy Absorbers And Energy Absorbing Lanyards (digital only)</t>
  </si>
  <si>
    <t xml:space="preserve">ANSI/ASSP Z359.14-2021 </t>
  </si>
  <si>
    <t>Safety Requirements for Self-Retracting Devices for Personal Fall Arrest and Rescue Systems (digital only)</t>
  </si>
  <si>
    <t xml:space="preserve">ANSI/ASSP Z359.15-2014 </t>
  </si>
  <si>
    <t>Safety Requirements for Single Anchor Lifelines and Fall Arresters for Personal Fall Arrest Systems (digital only)</t>
  </si>
  <si>
    <t xml:space="preserve">ANSI/ASSP Z359.16-2016 </t>
  </si>
  <si>
    <t>Safety Requirements for Climbing Ladder Fall Arrest Systems (digital only)</t>
  </si>
  <si>
    <t xml:space="preserve">ANSI/ASSP Z359.18-2017 </t>
  </si>
  <si>
    <t>Safety Requirements for Anchorage Connectors for Active Fall Protection Systems (digital only)</t>
  </si>
  <si>
    <t>2014</t>
  </si>
  <si>
    <t>2016</t>
  </si>
  <si>
    <t>2017</t>
  </si>
  <si>
    <t>ANS 20.2</t>
  </si>
  <si>
    <t>American National Standard Nuclear Safety Design Criteria and Functional Performance Requirements for Liquid-Fuel Molten Salt Reactor Nuclear Power Plants</t>
  </si>
  <si>
    <t>2024</t>
  </si>
  <si>
    <t>IEEE 1786-2022</t>
  </si>
  <si>
    <t>IEEE 2411-2021</t>
  </si>
  <si>
    <t>IEEE Guide for Human Factors Applications of Computerized Operating Procedure Systems (COPS) at Nuclear Power Generating Stations and Other Nuclear Facilities</t>
  </si>
  <si>
    <t>IEEE Guide for Human Factors Engineering for the Validation of System Designs and Integrated Systems Operations at Nuclear Facilities</t>
  </si>
  <si>
    <t>2022</t>
  </si>
  <si>
    <t>AGS-G004</t>
  </si>
  <si>
    <t>AGS-G010</t>
  </si>
  <si>
    <t>AGS-G013</t>
  </si>
  <si>
    <t>AGS-G015</t>
  </si>
  <si>
    <t>2011</t>
  </si>
  <si>
    <t>2015</t>
  </si>
  <si>
    <t>Standard Guide for Detector Calibration and Analysis of Radionuclides in Radiation Metrology for Reactor Dosimetry</t>
  </si>
  <si>
    <t>Standard Practice for Determining Neutron Fluence, Fluence Rate, and Spectra by Radioactivation Techniques</t>
  </si>
  <si>
    <t>Standard Test Method for Determining Thermal Neutron Reaction Rates and Thermal Neutron Fluence Rates by Radioactivation Techniques</t>
  </si>
  <si>
    <t>Standard Test Method for Measuring Fast-Neutron Reaction Rates by Radioactivation of Nickel</t>
  </si>
  <si>
    <t>Standard Practice for Measuring Neutron Fluence Rates by Radioactivation of Cobalt and Silver</t>
  </si>
  <si>
    <t>2023</t>
  </si>
  <si>
    <t>NFPA 1225</t>
  </si>
  <si>
    <t>Standard for Emergency Services Communications</t>
  </si>
  <si>
    <t>ASTM E3398</t>
  </si>
  <si>
    <t>BPVC.XI.2 - 2023</t>
  </si>
  <si>
    <t>IEEE 2030.11-2021</t>
  </si>
  <si>
    <t>ASTM E3398-23</t>
  </si>
  <si>
    <t>Standard guide for digital neutron radiography</t>
  </si>
  <si>
    <t>BPVC Section XI-Rules for Inservice Inspection of Nuclear Reactor Facility Components, Division 2, Requirements for Reliability and Integrity Management (RIM) Programs for Nuclear Reactor Facilities</t>
  </si>
  <si>
    <t>IEEE Guide for Distributed Energy Resources Management Systems (DERMS) Functional Specification</t>
  </si>
  <si>
    <t>Standard Guide For Digital Neutron Radiography</t>
  </si>
  <si>
    <t>ASNI NB-23</t>
  </si>
  <si>
    <t>National Board Inspection Code</t>
  </si>
  <si>
    <t>OM Code</t>
  </si>
  <si>
    <t>ASME B16.47</t>
  </si>
  <si>
    <t>ASME Code for Operation and Maintenance of Nuclear Power Plants (required by reference from use of ASME Section XI)</t>
  </si>
  <si>
    <t>Large Diameter Steel Flanges: NPS 26 through NPS 60, (the ASME B16.5 standard listed in TSL-1 only covers flanges up to 24 inches nominal diameter)</t>
  </si>
  <si>
    <t>Correct reference is ASME, ANSI title has been superseded on many of the standards listed in TSL-1 Appendix</t>
  </si>
  <si>
    <t>ANSI/ASSP Z359.1</t>
  </si>
  <si>
    <t>ANSI/ASSP Z359.2</t>
  </si>
  <si>
    <t>ANSI/ASSP.3</t>
  </si>
  <si>
    <t>ANSI/ASSP.4</t>
  </si>
  <si>
    <t>ANSI/ASSP.6</t>
  </si>
  <si>
    <t>The Fall Protection Code</t>
  </si>
  <si>
    <t>Minimum Requirements for a Comprehensive Managed Fall Protection Program</t>
  </si>
  <si>
    <t>Safety Requirements for Lanyards and Positioning Lanyards</t>
  </si>
  <si>
    <t xml:space="preserve"> Safety Requirements for Assisted-Rescue and Self-Rescue Systems, Subsystems and Components</t>
  </si>
  <si>
    <t xml:space="preserve">Specifications and Design Requirements for Active Fall Protection Systems </t>
  </si>
  <si>
    <t>2020</t>
  </si>
  <si>
    <t>ASME/ANS RA-S-1.1–2022</t>
  </si>
  <si>
    <t>ASME/ANS RA-S-1.2–2023</t>
  </si>
  <si>
    <t>ASME/ANS RA-S-1.4-2021</t>
  </si>
  <si>
    <t>ASME/ANS RA-S-1.3-2017</t>
  </si>
  <si>
    <t>Standard for Level 1/Large Early Release Frequency Probabilistic Risk Assessment for Nuclear Power Plant Applications</t>
  </si>
  <si>
    <t>Probabilistic Risk Assessment Standard for Advanced Non- Light Water Reactor Nuclear Power Plants</t>
  </si>
  <si>
    <t>Standard for Radiological Accident Offsite Consequence Analysis (Level 3 PRA) to Support Nuclear Installation Applications</t>
  </si>
  <si>
    <t>Standard Test Method for Calibration of Thermocouples By Comparison Techniques</t>
  </si>
  <si>
    <t>Standard Specification for Type K and Type N Mineral-Insulated, Metal-Sheathed Thermocouples for Nuclear or for Other High-Reliability Applications</t>
  </si>
  <si>
    <t>Standard Specification for Compacted Mineral-Insulated, Metal-Sheathed, Base Metal Thermocouple Cable</t>
  </si>
  <si>
    <t>Standard Test Method for Measuring the Insulation Resistance of Mineral-Insulated, Metal-Sheathed Thermocouples and Mineral-Insulated, Metal-Sheathed Cable at Room Temperature</t>
  </si>
  <si>
    <t>Standard Test Methods for Sheathed Thermocouples and Sheathed Thermocouple Cable</t>
  </si>
  <si>
    <t>Standard Specification for Nuclear-Grade, Sinterable Uranium Dioxide Powder</t>
  </si>
  <si>
    <t>Standard Specification for Uranium Metal Enriched to Less Than 20 % 235U</t>
  </si>
  <si>
    <t>Standard Specification for Sintered Uranium Dioxide Pellets for Light Water Reactors</t>
  </si>
  <si>
    <t>ANSI/HFES-400</t>
  </si>
  <si>
    <t>Human Readiness Levels</t>
  </si>
  <si>
    <t xml:space="preserve">IEEE 1451 </t>
  </si>
  <si>
    <t xml:space="preserve">IEEE P1451.9 </t>
  </si>
  <si>
    <t>Smart Transducer Interface Standards for Internet of things and Cyber Physical Security</t>
  </si>
  <si>
    <t xml:space="preserve">Tidal Turbine Health Monitoring System </t>
  </si>
  <si>
    <t>TBD</t>
  </si>
  <si>
    <t>ASTM E181</t>
  </si>
  <si>
    <t>ASTM E261</t>
  </si>
  <si>
    <t>ASTM E262</t>
  </si>
  <si>
    <t>ASTM E264</t>
  </si>
  <si>
    <t>ASTM E481</t>
  </si>
  <si>
    <t>ASTM E220-19</t>
  </si>
  <si>
    <t>ASTM E235/E235M-23</t>
  </si>
  <si>
    <t>ASTM E585/E585M-23</t>
  </si>
  <si>
    <t>ASTM E780-17(2021)</t>
  </si>
  <si>
    <t>ASTM E839-11(2016)e1</t>
  </si>
  <si>
    <t>ASTM C753-16a</t>
  </si>
  <si>
    <t>ASTM C1462-21</t>
  </si>
  <si>
    <t>ASTM C776-17</t>
  </si>
  <si>
    <t>ANSI B…</t>
  </si>
  <si>
    <t>208-523-4572</t>
  </si>
  <si>
    <t>Requirements Management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</si>
</sst>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0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Normal="100" workbookViewId="0">
      <pane xSplit="2" ySplit="13" topLeftCell="C54" activePane="bottomRight" state="frozen"/>
      <selection pane="topRight" activeCell="C1" sqref="C1"/>
      <selection pane="bottomLeft" activeCell="A11" sqref="A11"/>
      <selection pane="bottomRight" activeCell="D62" sqref="D6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76" t="s">
        <v>44</v>
      </c>
      <c r="D1" s="76"/>
      <c r="E1" s="76"/>
      <c r="F1" s="42" t="s">
        <v>103</v>
      </c>
      <c r="G1" s="82" t="str">
        <f>IF(AND(G2="",G7=""),"Status:  OK","")</f>
        <v>Status:  OK</v>
      </c>
      <c r="H1" s="82"/>
      <c r="I1" s="82"/>
      <c r="N1" s="37"/>
    </row>
    <row r="2" spans="1:74" ht="6" customHeight="1" thickBot="1" x14ac:dyDescent="0.25">
      <c r="A2" s="12"/>
      <c r="F2" s="11"/>
      <c r="G2" s="76" t="str">
        <f>IF(IF(OR(ISBLANK(C3),ISBLANK(E3),ISBLANK(C5),ISBLANK(E5),ISBLANK(C7),ISBLANK(E7),ISBLANK(C9)),1,0)=0,"","Missing or incorrect submitter information")</f>
        <v/>
      </c>
      <c r="H2" s="76"/>
      <c r="I2" s="76"/>
    </row>
    <row r="3" spans="1:74" s="4" customFormat="1" ht="16.5" thickBot="1" x14ac:dyDescent="0.25">
      <c r="A3" s="66" t="s">
        <v>7</v>
      </c>
      <c r="B3" s="67"/>
      <c r="C3" s="56" t="s">
        <v>105</v>
      </c>
      <c r="D3" s="18" t="s">
        <v>37</v>
      </c>
      <c r="E3" s="56" t="s">
        <v>106</v>
      </c>
      <c r="F3" s="19"/>
      <c r="G3" s="76"/>
      <c r="H3" s="76"/>
      <c r="I3" s="76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76"/>
      <c r="H4" s="76"/>
      <c r="I4" s="76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66" t="s">
        <v>4</v>
      </c>
      <c r="B5" s="67"/>
      <c r="C5" s="56" t="s">
        <v>216</v>
      </c>
      <c r="D5" s="62" t="s">
        <v>43</v>
      </c>
      <c r="E5" s="59">
        <v>47</v>
      </c>
      <c r="F5" s="27" t="str">
        <f>IF(ISBLANK(E5),"Enter the number of your Organization in the cell to the left.  See the 'Org List' tab below for your Org number.",VLOOKUP(E5,'Org List'!A5:B83,2,FALSE))</f>
        <v>Idaho National Laboratory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70" t="s">
        <v>5</v>
      </c>
      <c r="B7" s="70"/>
      <c r="C7" s="57" t="s">
        <v>215</v>
      </c>
      <c r="D7" s="21" t="s">
        <v>38</v>
      </c>
      <c r="E7" s="80" t="s">
        <v>107</v>
      </c>
      <c r="F7" s="81"/>
      <c r="G7" s="76" t="str">
        <f>IF(OR(COUNTIF(B14:B63,"ok")=0,COUNTIF(B14:B63,"Incomplete")&gt;0),"Missing or incorrect information in data entry section","")</f>
        <v/>
      </c>
      <c r="H7" s="76"/>
      <c r="I7" s="76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76"/>
      <c r="H8" s="76"/>
      <c r="I8" s="76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68" t="s">
        <v>8</v>
      </c>
      <c r="B9" s="69"/>
      <c r="C9" s="58">
        <v>45134</v>
      </c>
      <c r="E9" s="6"/>
      <c r="G9" s="76"/>
      <c r="H9" s="76"/>
      <c r="I9" s="76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71" t="s">
        <v>0</v>
      </c>
      <c r="B11" s="74" t="s">
        <v>2</v>
      </c>
      <c r="C11" s="77" t="s">
        <v>100</v>
      </c>
      <c r="D11" s="78"/>
      <c r="E11" s="79"/>
      <c r="G11" s="74" t="s">
        <v>39</v>
      </c>
      <c r="H11" s="83"/>
      <c r="I11" s="84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72"/>
      <c r="B12" s="75"/>
      <c r="C12" s="88" t="s">
        <v>74</v>
      </c>
      <c r="D12" s="89"/>
      <c r="E12" s="90"/>
      <c r="G12" s="85"/>
      <c r="H12" s="86"/>
      <c r="I12" s="87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73"/>
      <c r="B13" s="73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108</v>
      </c>
      <c r="D14" s="64" t="s">
        <v>115</v>
      </c>
      <c r="E14" s="51" t="s">
        <v>109</v>
      </c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63" t="s">
        <v>114</v>
      </c>
      <c r="D15" s="65" t="s">
        <v>112</v>
      </c>
      <c r="E15" s="53" t="s">
        <v>110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63" t="s">
        <v>116</v>
      </c>
      <c r="D16" s="65" t="s">
        <v>111</v>
      </c>
      <c r="E16" s="53" t="s">
        <v>110</v>
      </c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2" t="s">
        <v>113</v>
      </c>
      <c r="D17" s="65" t="s">
        <v>117</v>
      </c>
      <c r="E17" s="53" t="s">
        <v>109</v>
      </c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63" t="s">
        <v>118</v>
      </c>
      <c r="D18" s="65" t="s">
        <v>119</v>
      </c>
      <c r="E18" s="53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>ok</v>
      </c>
      <c r="C19" s="63" t="s">
        <v>120</v>
      </c>
      <c r="D19" s="65" t="s">
        <v>121</v>
      </c>
      <c r="E19" s="53" t="s">
        <v>110</v>
      </c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>ok</v>
      </c>
      <c r="C20" s="63" t="s">
        <v>122</v>
      </c>
      <c r="D20" s="65" t="s">
        <v>123</v>
      </c>
      <c r="E20" s="53" t="s">
        <v>128</v>
      </c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63" t="s">
        <v>124</v>
      </c>
      <c r="D21" s="65" t="s">
        <v>125</v>
      </c>
      <c r="E21" s="53" t="s">
        <v>129</v>
      </c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63" t="s">
        <v>126</v>
      </c>
      <c r="D22" s="65" t="s">
        <v>127</v>
      </c>
      <c r="E22" s="53" t="s">
        <v>130</v>
      </c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38.25" x14ac:dyDescent="0.2">
      <c r="A23" s="8">
        <v>10</v>
      </c>
      <c r="B23" s="24" t="str">
        <f t="shared" si="0"/>
        <v>ok</v>
      </c>
      <c r="C23" s="52" t="s">
        <v>131</v>
      </c>
      <c r="D23" s="60" t="s">
        <v>132</v>
      </c>
      <c r="E23" s="53" t="s">
        <v>133</v>
      </c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38.25" x14ac:dyDescent="0.2">
      <c r="A24" s="8">
        <v>11</v>
      </c>
      <c r="B24" s="24" t="str">
        <f t="shared" si="0"/>
        <v>ok</v>
      </c>
      <c r="C24" s="52" t="s">
        <v>134</v>
      </c>
      <c r="D24" s="60" t="s">
        <v>136</v>
      </c>
      <c r="E24" s="53" t="s">
        <v>138</v>
      </c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38.25" x14ac:dyDescent="0.2">
      <c r="A25" s="8">
        <v>12</v>
      </c>
      <c r="B25" s="24" t="str">
        <f t="shared" si="0"/>
        <v>ok</v>
      </c>
      <c r="C25" s="52" t="s">
        <v>135</v>
      </c>
      <c r="D25" s="60" t="s">
        <v>137</v>
      </c>
      <c r="E25" s="53" t="s">
        <v>110</v>
      </c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>ok</v>
      </c>
      <c r="C26" s="52" t="s">
        <v>139</v>
      </c>
      <c r="D26" s="60" t="s">
        <v>139</v>
      </c>
      <c r="E26" s="53" t="s">
        <v>128</v>
      </c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>ok</v>
      </c>
      <c r="C27" s="52" t="s">
        <v>140</v>
      </c>
      <c r="D27" s="60" t="s">
        <v>140</v>
      </c>
      <c r="E27" s="53" t="s">
        <v>143</v>
      </c>
      <c r="F27" s="3"/>
      <c r="G27" s="38" t="str">
        <f t="shared" si="1"/>
        <v>ok</v>
      </c>
      <c r="H27" s="38" t="str">
        <f t="shared" si="2"/>
        <v>ok</v>
      </c>
      <c r="I27" s="38" t="str">
        <f t="shared" si="3"/>
        <v>ok</v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>ok</v>
      </c>
      <c r="C28" s="52" t="s">
        <v>141</v>
      </c>
      <c r="D28" s="60" t="s">
        <v>141</v>
      </c>
      <c r="E28" s="53" t="s">
        <v>143</v>
      </c>
      <c r="F28" s="3"/>
      <c r="G28" s="38" t="str">
        <f t="shared" si="1"/>
        <v>ok</v>
      </c>
      <c r="H28" s="38" t="str">
        <f t="shared" si="2"/>
        <v>ok</v>
      </c>
      <c r="I28" s="38" t="str">
        <f t="shared" si="3"/>
        <v>ok</v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>ok</v>
      </c>
      <c r="C29" s="52" t="s">
        <v>142</v>
      </c>
      <c r="D29" s="60" t="s">
        <v>142</v>
      </c>
      <c r="E29" s="53" t="s">
        <v>144</v>
      </c>
      <c r="F29" s="3"/>
      <c r="G29" s="38" t="str">
        <f t="shared" si="1"/>
        <v>ok</v>
      </c>
      <c r="H29" s="38" t="str">
        <f t="shared" si="2"/>
        <v>ok</v>
      </c>
      <c r="I29" s="38" t="str">
        <f t="shared" si="3"/>
        <v>ok</v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>ok</v>
      </c>
      <c r="C30" s="52" t="s">
        <v>201</v>
      </c>
      <c r="D30" s="60" t="s">
        <v>145</v>
      </c>
      <c r="E30" s="53" t="s">
        <v>150</v>
      </c>
      <c r="F30" s="3"/>
      <c r="G30" s="38" t="str">
        <f t="shared" si="1"/>
        <v>ok</v>
      </c>
      <c r="H30" s="38" t="str">
        <f t="shared" si="2"/>
        <v>ok</v>
      </c>
      <c r="I30" s="38" t="str">
        <f t="shared" si="3"/>
        <v>ok</v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>ok</v>
      </c>
      <c r="C31" s="52" t="s">
        <v>202</v>
      </c>
      <c r="D31" s="60" t="s">
        <v>146</v>
      </c>
      <c r="E31" s="53" t="s">
        <v>110</v>
      </c>
      <c r="F31" s="3"/>
      <c r="G31" s="38" t="str">
        <f t="shared" si="1"/>
        <v>ok</v>
      </c>
      <c r="H31" s="38" t="str">
        <f t="shared" si="2"/>
        <v>ok</v>
      </c>
      <c r="I31" s="38" t="str">
        <f t="shared" si="3"/>
        <v>ok</v>
      </c>
      <c r="J31" s="3"/>
      <c r="K31" s="5"/>
      <c r="L31" s="5"/>
      <c r="M31" s="5"/>
      <c r="N31" s="6" t="s">
        <v>6</v>
      </c>
    </row>
    <row r="32" spans="1:14" s="4" customFormat="1" ht="38.25" x14ac:dyDescent="0.2">
      <c r="A32" s="8">
        <v>19</v>
      </c>
      <c r="B32" s="24" t="str">
        <f t="shared" si="0"/>
        <v>ok</v>
      </c>
      <c r="C32" s="52" t="s">
        <v>203</v>
      </c>
      <c r="D32" s="60" t="s">
        <v>147</v>
      </c>
      <c r="E32" s="53" t="s">
        <v>130</v>
      </c>
      <c r="F32" s="3"/>
      <c r="G32" s="38" t="str">
        <f t="shared" si="1"/>
        <v>ok</v>
      </c>
      <c r="H32" s="38" t="str">
        <f t="shared" si="2"/>
        <v>ok</v>
      </c>
      <c r="I32" s="38" t="str">
        <f t="shared" si="3"/>
        <v>ok</v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>ok</v>
      </c>
      <c r="C33" s="52" t="s">
        <v>204</v>
      </c>
      <c r="D33" s="60" t="s">
        <v>148</v>
      </c>
      <c r="E33" s="53" t="s">
        <v>109</v>
      </c>
      <c r="F33" s="3"/>
      <c r="G33" s="38" t="str">
        <f t="shared" si="1"/>
        <v>ok</v>
      </c>
      <c r="H33" s="38" t="str">
        <f t="shared" si="2"/>
        <v>ok</v>
      </c>
      <c r="I33" s="38" t="str">
        <f t="shared" si="3"/>
        <v>ok</v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>ok</v>
      </c>
      <c r="C34" s="52" t="s">
        <v>205</v>
      </c>
      <c r="D34" s="60" t="s">
        <v>149</v>
      </c>
      <c r="E34" s="53" t="s">
        <v>150</v>
      </c>
      <c r="F34" s="3"/>
      <c r="G34" s="38" t="str">
        <f t="shared" si="1"/>
        <v>ok</v>
      </c>
      <c r="H34" s="38" t="str">
        <f t="shared" si="2"/>
        <v>ok</v>
      </c>
      <c r="I34" s="38" t="str">
        <f t="shared" si="3"/>
        <v>ok</v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>ok</v>
      </c>
      <c r="C35" s="52" t="s">
        <v>151</v>
      </c>
      <c r="D35" s="60" t="s">
        <v>152</v>
      </c>
      <c r="E35" s="53" t="s">
        <v>138</v>
      </c>
      <c r="F35" s="3"/>
      <c r="G35" s="38" t="str">
        <f t="shared" si="1"/>
        <v>ok</v>
      </c>
      <c r="H35" s="38" t="str">
        <f t="shared" si="2"/>
        <v>ok</v>
      </c>
      <c r="I35" s="38" t="str">
        <f t="shared" si="3"/>
        <v>ok</v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>ok</v>
      </c>
      <c r="C36" s="52" t="s">
        <v>153</v>
      </c>
      <c r="D36" s="60" t="s">
        <v>157</v>
      </c>
      <c r="E36" s="53" t="s">
        <v>150</v>
      </c>
      <c r="F36" s="3"/>
      <c r="G36" s="38" t="str">
        <f t="shared" si="1"/>
        <v>ok</v>
      </c>
      <c r="H36" s="38" t="str">
        <f t="shared" si="2"/>
        <v>ok</v>
      </c>
      <c r="I36" s="38" t="str">
        <f t="shared" si="3"/>
        <v>ok</v>
      </c>
      <c r="J36" s="3"/>
      <c r="K36" s="5"/>
      <c r="L36" s="5"/>
      <c r="M36" s="5"/>
      <c r="N36" s="6" t="s">
        <v>6</v>
      </c>
    </row>
    <row r="37" spans="1:14" s="4" customFormat="1" ht="51" x14ac:dyDescent="0.2">
      <c r="A37" s="8">
        <v>24</v>
      </c>
      <c r="B37" s="24" t="str">
        <f t="shared" si="0"/>
        <v>ok</v>
      </c>
      <c r="C37" s="52" t="s">
        <v>154</v>
      </c>
      <c r="D37" s="60" t="s">
        <v>158</v>
      </c>
      <c r="E37" s="53" t="s">
        <v>150</v>
      </c>
      <c r="F37" s="3"/>
      <c r="G37" s="38" t="str">
        <f t="shared" si="1"/>
        <v>ok</v>
      </c>
      <c r="H37" s="38" t="str">
        <f t="shared" si="2"/>
        <v>ok</v>
      </c>
      <c r="I37" s="38" t="str">
        <f t="shared" si="3"/>
        <v>ok</v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>ok</v>
      </c>
      <c r="C38" s="52" t="s">
        <v>155</v>
      </c>
      <c r="D38" s="60" t="s">
        <v>159</v>
      </c>
      <c r="E38" s="53" t="s">
        <v>110</v>
      </c>
      <c r="F38" s="3"/>
      <c r="G38" s="38" t="str">
        <f t="shared" si="1"/>
        <v>ok</v>
      </c>
      <c r="H38" s="38" t="str">
        <f t="shared" si="2"/>
        <v>ok</v>
      </c>
      <c r="I38" s="38" t="str">
        <f t="shared" si="3"/>
        <v>ok</v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>ok</v>
      </c>
      <c r="C39" s="52" t="s">
        <v>156</v>
      </c>
      <c r="D39" s="60" t="s">
        <v>160</v>
      </c>
      <c r="E39" s="53" t="s">
        <v>150</v>
      </c>
      <c r="F39" s="3"/>
      <c r="G39" s="38" t="str">
        <f t="shared" si="1"/>
        <v>ok</v>
      </c>
      <c r="H39" s="38" t="str">
        <f t="shared" si="2"/>
        <v>ok</v>
      </c>
      <c r="I39" s="38" t="str">
        <f t="shared" si="3"/>
        <v>ok</v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>ok</v>
      </c>
      <c r="C40" s="52" t="s">
        <v>161</v>
      </c>
      <c r="D40" s="60" t="s">
        <v>162</v>
      </c>
      <c r="E40" s="53" t="s">
        <v>150</v>
      </c>
      <c r="F40" s="3"/>
      <c r="G40" s="38" t="str">
        <f t="shared" si="1"/>
        <v>ok</v>
      </c>
      <c r="H40" s="38" t="str">
        <f t="shared" si="2"/>
        <v>ok</v>
      </c>
      <c r="I40" s="38" t="str">
        <f t="shared" si="3"/>
        <v>ok</v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>ok</v>
      </c>
      <c r="C41" s="52" t="s">
        <v>163</v>
      </c>
      <c r="D41" s="60" t="s">
        <v>165</v>
      </c>
      <c r="E41" s="53"/>
      <c r="F41" s="3"/>
      <c r="G41" s="38" t="str">
        <f t="shared" si="1"/>
        <v>ok</v>
      </c>
      <c r="H41" s="38" t="str">
        <f t="shared" si="2"/>
        <v>ok</v>
      </c>
      <c r="I41" s="38" t="str">
        <f t="shared" si="3"/>
        <v>ok</v>
      </c>
      <c r="J41" s="3"/>
      <c r="K41" s="5"/>
      <c r="L41" s="5"/>
      <c r="M41" s="5"/>
      <c r="N41" s="6" t="s">
        <v>6</v>
      </c>
    </row>
    <row r="42" spans="1:14" s="4" customFormat="1" ht="38.25" x14ac:dyDescent="0.2">
      <c r="A42" s="8">
        <v>29</v>
      </c>
      <c r="B42" s="24" t="str">
        <f t="shared" si="0"/>
        <v>ok</v>
      </c>
      <c r="C42" s="52" t="s">
        <v>164</v>
      </c>
      <c r="D42" s="60" t="s">
        <v>166</v>
      </c>
      <c r="E42" s="53"/>
      <c r="F42" s="3"/>
      <c r="G42" s="38" t="str">
        <f t="shared" si="1"/>
        <v>ok</v>
      </c>
      <c r="H42" s="38" t="str">
        <f t="shared" si="2"/>
        <v>ok</v>
      </c>
      <c r="I42" s="38" t="str">
        <f t="shared" si="3"/>
        <v>ok</v>
      </c>
      <c r="J42" s="3"/>
      <c r="K42" s="5"/>
      <c r="L42" s="5"/>
      <c r="M42" s="5"/>
      <c r="N42" s="6" t="s">
        <v>6</v>
      </c>
    </row>
    <row r="43" spans="1:14" s="100" customFormat="1" ht="25.5" x14ac:dyDescent="0.2">
      <c r="A43" s="91">
        <v>30</v>
      </c>
      <c r="B43" s="92" t="str">
        <f t="shared" si="0"/>
        <v>ok</v>
      </c>
      <c r="C43" s="93" t="s">
        <v>214</v>
      </c>
      <c r="D43" s="94" t="s">
        <v>167</v>
      </c>
      <c r="E43" s="95"/>
      <c r="F43" s="96"/>
      <c r="G43" s="97" t="str">
        <f t="shared" si="1"/>
        <v>ok</v>
      </c>
      <c r="H43" s="97" t="str">
        <f t="shared" si="2"/>
        <v>ok</v>
      </c>
      <c r="I43" s="97" t="str">
        <f t="shared" si="3"/>
        <v>ok</v>
      </c>
      <c r="J43" s="96"/>
      <c r="K43" s="98"/>
      <c r="L43" s="98"/>
      <c r="M43" s="98"/>
      <c r="N43" s="99" t="s">
        <v>6</v>
      </c>
    </row>
    <row r="44" spans="1:14" s="4" customFormat="1" ht="25.5" x14ac:dyDescent="0.2">
      <c r="A44" s="8">
        <v>31</v>
      </c>
      <c r="B44" s="24" t="str">
        <f t="shared" si="0"/>
        <v>ok</v>
      </c>
      <c r="C44" s="52" t="s">
        <v>168</v>
      </c>
      <c r="D44" s="60" t="s">
        <v>173</v>
      </c>
      <c r="E44" s="53" t="s">
        <v>178</v>
      </c>
      <c r="F44" s="3"/>
      <c r="G44" s="38" t="str">
        <f t="shared" si="1"/>
        <v>ok</v>
      </c>
      <c r="H44" s="38" t="str">
        <f t="shared" si="2"/>
        <v>ok</v>
      </c>
      <c r="I44" s="38" t="str">
        <f t="shared" si="3"/>
        <v>ok</v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>ok</v>
      </c>
      <c r="C45" s="52" t="s">
        <v>169</v>
      </c>
      <c r="D45" s="60" t="s">
        <v>174</v>
      </c>
      <c r="E45" s="53" t="s">
        <v>150</v>
      </c>
      <c r="F45" s="3"/>
      <c r="G45" s="38" t="str">
        <f t="shared" si="1"/>
        <v>ok</v>
      </c>
      <c r="H45" s="38" t="str">
        <f t="shared" si="2"/>
        <v>ok</v>
      </c>
      <c r="I45" s="38" t="str">
        <f t="shared" si="3"/>
        <v>ok</v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>ok</v>
      </c>
      <c r="C46" s="52" t="s">
        <v>170</v>
      </c>
      <c r="D46" s="60" t="s">
        <v>175</v>
      </c>
      <c r="E46" s="53" t="s">
        <v>109</v>
      </c>
      <c r="F46" s="3"/>
      <c r="G46" s="38" t="str">
        <f t="shared" ref="G46:G63" si="5">IF(COUNTA($C46:$E46)=0,"",IF(ISBLANK($C46),"Empty cell","ok"))</f>
        <v>ok</v>
      </c>
      <c r="H46" s="38" t="str">
        <f t="shared" ref="H46:H63" si="6">IF(COUNTA($C46:$E46)=0,"",IF(ISBLANK($D46),"Empty cell","ok"))</f>
        <v>ok</v>
      </c>
      <c r="I46" s="38" t="str">
        <f t="shared" ref="I46:I63" si="7">IF(COUNTA($C46:$E46)=0,"","ok")</f>
        <v>ok</v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>ok</v>
      </c>
      <c r="C47" s="52" t="s">
        <v>171</v>
      </c>
      <c r="D47" s="60" t="s">
        <v>176</v>
      </c>
      <c r="E47" s="53" t="s">
        <v>138</v>
      </c>
      <c r="F47" s="3"/>
      <c r="G47" s="38" t="str">
        <f t="shared" si="5"/>
        <v>ok</v>
      </c>
      <c r="H47" s="38" t="str">
        <f t="shared" si="6"/>
        <v>ok</v>
      </c>
      <c r="I47" s="38" t="str">
        <f t="shared" si="7"/>
        <v>ok</v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>ok</v>
      </c>
      <c r="C48" s="52" t="s">
        <v>172</v>
      </c>
      <c r="D48" s="60" t="s">
        <v>177</v>
      </c>
      <c r="E48" s="53" t="s">
        <v>150</v>
      </c>
      <c r="F48" s="3"/>
      <c r="G48" s="38" t="str">
        <f t="shared" si="5"/>
        <v>ok</v>
      </c>
      <c r="H48" s="38" t="str">
        <f t="shared" si="6"/>
        <v>ok</v>
      </c>
      <c r="I48" s="38" t="str">
        <f t="shared" si="7"/>
        <v>ok</v>
      </c>
      <c r="J48" s="3"/>
      <c r="K48" s="5"/>
      <c r="L48" s="5"/>
      <c r="M48" s="5"/>
      <c r="N48" s="6" t="s">
        <v>6</v>
      </c>
    </row>
    <row r="49" spans="1:19" s="4" customFormat="1" ht="38.25" x14ac:dyDescent="0.2">
      <c r="A49" s="8">
        <v>36</v>
      </c>
      <c r="B49" s="24" t="str">
        <f t="shared" si="4"/>
        <v>ok</v>
      </c>
      <c r="C49" s="52" t="s">
        <v>179</v>
      </c>
      <c r="D49" s="60" t="s">
        <v>183</v>
      </c>
      <c r="E49" s="53" t="s">
        <v>138</v>
      </c>
      <c r="F49" s="3"/>
      <c r="G49" s="38" t="str">
        <f t="shared" si="5"/>
        <v>ok</v>
      </c>
      <c r="H49" s="38" t="str">
        <f t="shared" si="6"/>
        <v>ok</v>
      </c>
      <c r="I49" s="38" t="str">
        <f t="shared" si="7"/>
        <v>ok</v>
      </c>
      <c r="J49" s="3"/>
      <c r="K49" s="5"/>
      <c r="L49" s="5"/>
      <c r="M49" s="5"/>
      <c r="N49" s="6" t="s">
        <v>6</v>
      </c>
    </row>
    <row r="50" spans="1:19" s="4" customFormat="1" ht="38.25" x14ac:dyDescent="0.2">
      <c r="A50" s="8">
        <v>37</v>
      </c>
      <c r="B50" s="24" t="str">
        <f t="shared" si="4"/>
        <v>ok</v>
      </c>
      <c r="C50" s="52" t="s">
        <v>180</v>
      </c>
      <c r="D50" s="60" t="s">
        <v>183</v>
      </c>
      <c r="E50" s="53" t="s">
        <v>150</v>
      </c>
      <c r="F50" s="3"/>
      <c r="G50" s="38" t="str">
        <f t="shared" si="5"/>
        <v>ok</v>
      </c>
      <c r="H50" s="38" t="str">
        <f t="shared" si="6"/>
        <v>ok</v>
      </c>
      <c r="I50" s="38" t="str">
        <f t="shared" si="7"/>
        <v>ok</v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>ok</v>
      </c>
      <c r="C51" s="52" t="s">
        <v>181</v>
      </c>
      <c r="D51" s="60" t="s">
        <v>184</v>
      </c>
      <c r="E51" s="53" t="s">
        <v>110</v>
      </c>
      <c r="F51" s="3"/>
      <c r="G51" s="38" t="str">
        <f t="shared" si="5"/>
        <v>ok</v>
      </c>
      <c r="H51" s="38" t="str">
        <f t="shared" si="6"/>
        <v>ok</v>
      </c>
      <c r="I51" s="38" t="str">
        <f t="shared" si="7"/>
        <v>ok</v>
      </c>
      <c r="J51" s="3"/>
      <c r="K51" s="5"/>
      <c r="L51" s="5"/>
      <c r="M51" s="5"/>
      <c r="N51" s="6" t="s">
        <v>6</v>
      </c>
    </row>
    <row r="52" spans="1:19" s="4" customFormat="1" ht="38.25" x14ac:dyDescent="0.2">
      <c r="A52" s="8">
        <v>39</v>
      </c>
      <c r="B52" s="24" t="str">
        <f t="shared" si="4"/>
        <v>ok</v>
      </c>
      <c r="C52" s="52" t="s">
        <v>182</v>
      </c>
      <c r="D52" s="60" t="s">
        <v>185</v>
      </c>
      <c r="E52" s="53" t="s">
        <v>130</v>
      </c>
      <c r="F52" s="3"/>
      <c r="G52" s="38" t="str">
        <f t="shared" si="5"/>
        <v>ok</v>
      </c>
      <c r="H52" s="38" t="str">
        <f t="shared" si="6"/>
        <v>ok</v>
      </c>
      <c r="I52" s="38" t="str">
        <f t="shared" si="7"/>
        <v>ok</v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>ok</v>
      </c>
      <c r="C53" s="52" t="s">
        <v>206</v>
      </c>
      <c r="D53" s="60" t="s">
        <v>186</v>
      </c>
      <c r="E53" s="53" t="s">
        <v>109</v>
      </c>
      <c r="F53" s="3"/>
      <c r="G53" s="38" t="str">
        <f t="shared" si="5"/>
        <v>ok</v>
      </c>
      <c r="H53" s="38" t="str">
        <f t="shared" si="6"/>
        <v>ok</v>
      </c>
      <c r="I53" s="38" t="str">
        <f t="shared" si="7"/>
        <v>ok</v>
      </c>
      <c r="J53" s="3"/>
      <c r="K53" s="5"/>
      <c r="L53" s="5"/>
      <c r="M53" s="5"/>
      <c r="N53" s="6" t="s">
        <v>6</v>
      </c>
    </row>
    <row r="54" spans="1:19" s="4" customFormat="1" ht="38.25" x14ac:dyDescent="0.2">
      <c r="A54" s="8">
        <v>41</v>
      </c>
      <c r="B54" s="24" t="str">
        <f t="shared" si="4"/>
        <v>ok</v>
      </c>
      <c r="C54" s="52" t="s">
        <v>207</v>
      </c>
      <c r="D54" s="60" t="s">
        <v>187</v>
      </c>
      <c r="E54" s="53" t="s">
        <v>150</v>
      </c>
      <c r="F54" s="3"/>
      <c r="G54" s="38" t="str">
        <f t="shared" si="5"/>
        <v>ok</v>
      </c>
      <c r="H54" s="38" t="str">
        <f t="shared" si="6"/>
        <v>ok</v>
      </c>
      <c r="I54" s="38" t="str">
        <f t="shared" si="7"/>
        <v>ok</v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>ok</v>
      </c>
      <c r="C55" s="52" t="s">
        <v>208</v>
      </c>
      <c r="D55" s="60" t="s">
        <v>188</v>
      </c>
      <c r="E55" s="53" t="s">
        <v>150</v>
      </c>
      <c r="F55" s="3"/>
      <c r="G55" s="38" t="str">
        <f t="shared" si="5"/>
        <v>ok</v>
      </c>
      <c r="H55" s="38" t="str">
        <f t="shared" si="6"/>
        <v>ok</v>
      </c>
      <c r="I55" s="38" t="str">
        <f t="shared" si="7"/>
        <v>ok</v>
      </c>
      <c r="J55" s="3"/>
      <c r="K55" s="5"/>
      <c r="L55" s="5"/>
      <c r="M55" s="5"/>
      <c r="N55" s="6" t="s">
        <v>6</v>
      </c>
    </row>
    <row r="56" spans="1:19" s="4" customFormat="1" ht="38.25" x14ac:dyDescent="0.2">
      <c r="A56" s="8">
        <v>43</v>
      </c>
      <c r="B56" s="24" t="str">
        <f t="shared" si="4"/>
        <v>ok</v>
      </c>
      <c r="C56" s="52" t="s">
        <v>209</v>
      </c>
      <c r="D56" s="60" t="s">
        <v>189</v>
      </c>
      <c r="E56" s="53" t="s">
        <v>110</v>
      </c>
      <c r="F56" s="3"/>
      <c r="G56" s="38" t="str">
        <f t="shared" si="5"/>
        <v>ok</v>
      </c>
      <c r="H56" s="38" t="str">
        <f t="shared" si="6"/>
        <v>ok</v>
      </c>
      <c r="I56" s="38" t="str">
        <f t="shared" si="7"/>
        <v>ok</v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>ok</v>
      </c>
      <c r="C57" s="52" t="s">
        <v>210</v>
      </c>
      <c r="D57" s="60" t="s">
        <v>190</v>
      </c>
      <c r="E57" s="53" t="s">
        <v>129</v>
      </c>
      <c r="F57" s="3"/>
      <c r="G57" s="38" t="str">
        <f t="shared" si="5"/>
        <v>ok</v>
      </c>
      <c r="H57" s="38" t="str">
        <f t="shared" si="6"/>
        <v>ok</v>
      </c>
      <c r="I57" s="38" t="str">
        <f t="shared" si="7"/>
        <v>ok</v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>ok</v>
      </c>
      <c r="C58" s="52" t="s">
        <v>211</v>
      </c>
      <c r="D58" s="60" t="s">
        <v>191</v>
      </c>
      <c r="E58" s="53" t="s">
        <v>110</v>
      </c>
      <c r="F58" s="3"/>
      <c r="G58" s="38" t="str">
        <f t="shared" si="5"/>
        <v>ok</v>
      </c>
      <c r="H58" s="38" t="str">
        <f t="shared" si="6"/>
        <v>ok</v>
      </c>
      <c r="I58" s="38" t="str">
        <f t="shared" si="7"/>
        <v>ok</v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>ok</v>
      </c>
      <c r="C59" s="52" t="s">
        <v>212</v>
      </c>
      <c r="D59" s="60" t="s">
        <v>192</v>
      </c>
      <c r="E59" s="53" t="s">
        <v>110</v>
      </c>
      <c r="F59" s="3"/>
      <c r="G59" s="38" t="str">
        <f t="shared" si="5"/>
        <v>ok</v>
      </c>
      <c r="H59" s="38" t="str">
        <f t="shared" si="6"/>
        <v>ok</v>
      </c>
      <c r="I59" s="38" t="str">
        <f t="shared" si="7"/>
        <v>ok</v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>ok</v>
      </c>
      <c r="C60" s="52" t="s">
        <v>213</v>
      </c>
      <c r="D60" s="60" t="s">
        <v>193</v>
      </c>
      <c r="E60" s="53" t="s">
        <v>138</v>
      </c>
      <c r="F60" s="3"/>
      <c r="G60" s="38" t="str">
        <f t="shared" si="5"/>
        <v>ok</v>
      </c>
      <c r="H60" s="38" t="str">
        <f t="shared" si="6"/>
        <v>ok</v>
      </c>
      <c r="I60" s="38" t="str">
        <f t="shared" si="7"/>
        <v>ok</v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>ok</v>
      </c>
      <c r="C61" s="52" t="s">
        <v>194</v>
      </c>
      <c r="D61" s="60" t="s">
        <v>195</v>
      </c>
      <c r="E61" s="53" t="s">
        <v>110</v>
      </c>
      <c r="F61" s="3"/>
      <c r="G61" s="38" t="str">
        <f t="shared" si="5"/>
        <v>ok</v>
      </c>
      <c r="H61" s="38" t="str">
        <f t="shared" si="6"/>
        <v>ok</v>
      </c>
      <c r="I61" s="38" t="str">
        <f t="shared" si="7"/>
        <v>ok</v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>ok</v>
      </c>
      <c r="C62" s="52" t="s">
        <v>196</v>
      </c>
      <c r="D62" s="60" t="s">
        <v>198</v>
      </c>
      <c r="E62" s="53" t="s">
        <v>143</v>
      </c>
      <c r="F62" s="3"/>
      <c r="G62" s="38" t="str">
        <f t="shared" si="5"/>
        <v>ok</v>
      </c>
      <c r="H62" s="38" t="str">
        <f t="shared" si="6"/>
        <v>ok</v>
      </c>
      <c r="I62" s="38" t="str">
        <f t="shared" si="7"/>
        <v>ok</v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>ok</v>
      </c>
      <c r="C63" s="54" t="s">
        <v>197</v>
      </c>
      <c r="D63" s="61" t="s">
        <v>199</v>
      </c>
      <c r="E63" s="55" t="s">
        <v>200</v>
      </c>
      <c r="F63" s="3"/>
      <c r="G63" s="38" t="str">
        <f t="shared" si="5"/>
        <v>ok</v>
      </c>
      <c r="H63" s="38" t="str">
        <f t="shared" si="6"/>
        <v>ok</v>
      </c>
      <c r="I63" s="38" t="str">
        <f t="shared" si="7"/>
        <v>ok</v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 C17 C23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23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20" activePane="bottomLeft" state="frozen"/>
      <selection pane="bottomLeft" activeCell="B60" sqref="B60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55596-3AA3-4A9A-BAD8-E985A5BF9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CC7BF-0B75-44D2-8AE9-025DEBF1E1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2023-11-17T18:31:53Z</dcterms:modified>
</cp:coreProperties>
</file>