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4" documentId="8_{9BC26009-047E-4A87-AC79-C43230717873}" xr6:coauthVersionLast="47" xr6:coauthVersionMax="47" xr10:uidLastSave="{4955F361-AC0A-4AD3-83C3-E381064AD16C}"/>
  <workbookProtection workbookPassword="E390" lockStructure="1"/>
  <bookViews>
    <workbookView xWindow="13725" yWindow="9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<sst xmlns="http://schemas.openxmlformats.org/spreadsheetml/2006/main" count="319" uniqueCount="158">
  <si>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</si>
  <si>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</si>
  <si>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</si>
  <si>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</si>
  <si>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</si>
  <si>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</si>
  <si>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</si>
  <si>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</si>
  <si>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</si>
  <si>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</si>
  <si>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</si>
  <si>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</si>
  <si>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</si>
  <si>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</si>
  <si>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</si>
  <si>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</si>
  <si>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</si>
  <si>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</si>
  <si>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</si>
  <si>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</si>
  <si>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</si>
  <si>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</si>
  <si>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</si>
  <si>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</si>
  <si>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</si>
  <si>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</si>
  <si>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</si>
  <si>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</si>
  <si>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</si>
  <si>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</si>
  <si>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</si>
  <si>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</si>
  <si>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</si>
  <si>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</si>
  <si>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</si>
  <si>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</si>
  <si>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</si>
  <si>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</si>
  <si>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</si>
  <si>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</si>
  <si>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</si>
  <si>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</si>
  <si>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</si>
  <si>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</si>
  <si>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</si>
  <si>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</si>
  <si>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</si>
  <si>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</si>
  <si>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</si>
  <si>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</si>
  <si>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</si>
  <si>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</si>
  <si>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</si>
  <si>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</si>
  <si>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</si>
  <si>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</si>
  <si>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</si>
  <si>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</si>
  <si>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</si>
  <si>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</si>
  <si>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</si>
  <si>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</si>
  <si>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</si>
  <si>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</si>
  <si>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</si>
  <si>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</si>
  <si>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</si>
  <si>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</si>
  <si>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</si>
  <si>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</si>
  <si>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</si>
  <si>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</si>
  <si>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</si>
  <si>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</si>
  <si>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</si>
  <si>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</si>
  <si>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</si>
  <si>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</si>
  <si>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</si>
  <si>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</si>
  <si>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</si>
  <si>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</si>
  <si>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</si>
  <si>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</si>
  <si>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</si>
  <si>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</si>
  <si>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</si>
  <si>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</si>
  <si>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</si>
  <si>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</si>
  <si>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</si>
  <si>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</si>
  <si>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</si>
  <si>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</si>
  <si>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</si>
  <si>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</si>
  <si>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</si>
  <si>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</si>
  <si>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</si>
  <si>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</si>
  <si>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</si>
  <si>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</si>
  <si>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</si>
  <si>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</si>
  <si>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</si>
  <si>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</si>
  <si>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</si>
  <si>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</si>
  <si>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</si>
  <si>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</si>
  <si>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</si>
  <si>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</si>
  <si>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</si>
  <si>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</si>
  <si>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</si>
  <si>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R</t>
  </si>
  <si>
    <t>Corwin</t>
  </si>
  <si>
    <t>William</t>
  </si>
  <si>
    <t>AdvRxMatIs@gmail.com</t>
  </si>
  <si>
    <t>contractor of UChicago Argonne LLC</t>
  </si>
  <si>
    <t>American Society of Mechnical Engineers</t>
  </si>
  <si>
    <t>United States</t>
  </si>
  <si>
    <t>ASME Board on Nuclear Codes and Standards</t>
  </si>
  <si>
    <t>Committee on BNCS Operations</t>
  </si>
  <si>
    <t>V</t>
  </si>
  <si>
    <t>Individual</t>
  </si>
  <si>
    <t>ASME Boiler and Pressure Vessel Code, Section III, Division 5, High Temperature Reactors</t>
  </si>
  <si>
    <t>T</t>
  </si>
  <si>
    <t>Jetter</t>
  </si>
  <si>
    <t>bjetter@sbcglobal.net</t>
  </si>
  <si>
    <t>BPV Committee on Construction of Nuclear Facility Components (III)</t>
  </si>
  <si>
    <t>Standards Committee Member</t>
  </si>
  <si>
    <t>Robert</t>
  </si>
  <si>
    <t>Subcommittee on Design</t>
  </si>
  <si>
    <t>Subgroup on High Temperature Reactors</t>
  </si>
  <si>
    <t>Special Working Group on High Temperature Reactor Stakeholders</t>
  </si>
  <si>
    <t>Working Group on Analysis Methods</t>
  </si>
  <si>
    <t>Working Group on Creep-Fatigue and Negligible Creep</t>
  </si>
  <si>
    <t>I</t>
  </si>
  <si>
    <t>Messner</t>
  </si>
  <si>
    <t>Mark</t>
  </si>
  <si>
    <t>messner@anl.gov</t>
  </si>
  <si>
    <t>full time employee of UChicago Argonne LLC</t>
  </si>
  <si>
    <t>Task Group on Division 5 AM Components</t>
  </si>
  <si>
    <t>Task Group on Alloy 709 Code Case</t>
  </si>
  <si>
    <t>Task Group on Class A Rewrite</t>
  </si>
  <si>
    <t>Wright</t>
  </si>
  <si>
    <t>Richard</t>
  </si>
  <si>
    <t>structural.alloys@gmail.com</t>
  </si>
  <si>
    <t>Working Group on Allowable Stress Criteria</t>
  </si>
  <si>
    <t>Subgroup on Materials, Fabrication and Examination</t>
  </si>
  <si>
    <t>BPV Committee on Materials (II)</t>
  </si>
  <si>
    <t>Subgroup on Nonferrous Alloys</t>
  </si>
  <si>
    <t>Carter</t>
  </si>
  <si>
    <t>Nicholas</t>
  </si>
  <si>
    <t>Technical Standards Manager, NE</t>
  </si>
  <si>
    <t>240-220-4073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</si>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</sst>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9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0" zoomScaleNormal="80" workbookViewId="0">
      <pane xSplit="2" ySplit="12" topLeftCell="C20" activePane="bottomRight" state="frozen"/>
      <selection pane="topRight" activeCell="C1" sqref="C1"/>
      <selection pane="bottomLeft" activeCell="A11" sqref="A11"/>
      <selection pane="bottomRight" activeCell="A20" sqref="A20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8" t="s">
        <v>38</v>
      </c>
      <c r="D1" s="88"/>
      <c r="E1" s="88"/>
      <c r="F1" s="88"/>
      <c r="G1" s="88"/>
      <c r="H1" s="88"/>
      <c r="I1" s="88"/>
      <c r="J1" s="88"/>
      <c r="K1" s="12"/>
      <c r="L1" s="25" t="s">
        <v>112</v>
      </c>
      <c r="M1" s="81" t="str">
        <f>IF(AND(M2="",M6=""),"Status:  OK","")</f>
        <v>Status:  OK</v>
      </c>
      <c r="N1" s="81"/>
      <c r="O1" s="81"/>
      <c r="S1" s="38"/>
      <c r="T1" s="38"/>
      <c r="U1" s="38"/>
      <c r="V1" s="38"/>
      <c r="W1" s="38"/>
    </row>
    <row r="2" spans="1:101" ht="6" customHeight="1" thickBot="1" x14ac:dyDescent="0.25">
      <c r="A2" s="11"/>
      <c r="M2" s="82" t="str">
        <f>IF(IF(OR(ISBLANK(C3),ISBLANK(H3),ISBLANK(C5),ISBLANK(H5),ISBLANK(C7),ISBLANK(G7),ISBLANK(C9)),1,0)=0,"","Missing or incorrect submitter      information")</f>
        <v/>
      </c>
      <c r="N2" s="82"/>
      <c r="O2" s="82"/>
    </row>
    <row r="3" spans="1:101" s="4" customFormat="1" ht="17.25" thickBot="1" x14ac:dyDescent="0.25">
      <c r="A3" s="72" t="s">
        <v>43</v>
      </c>
      <c r="B3" s="73"/>
      <c r="C3" s="79" t="s">
        <v>153</v>
      </c>
      <c r="D3" s="80"/>
      <c r="E3" s="12"/>
      <c r="F3" s="12"/>
      <c r="G3" s="19" t="s">
        <v>44</v>
      </c>
      <c r="H3" s="61" t="s">
        <v>154</v>
      </c>
      <c r="I3" s="12"/>
      <c r="M3" s="82"/>
      <c r="N3" s="82"/>
      <c r="O3" s="82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2"/>
      <c r="N4" s="82"/>
      <c r="O4" s="82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2" t="s">
        <v>45</v>
      </c>
      <c r="B5" s="73"/>
      <c r="C5" s="79" t="s">
        <v>155</v>
      </c>
      <c r="D5" s="80"/>
      <c r="E5" s="74" t="s">
        <v>52</v>
      </c>
      <c r="F5" s="74"/>
      <c r="G5" s="74"/>
      <c r="H5" s="62">
        <v>2</v>
      </c>
      <c r="I5" s="83" t="str">
        <f>IF(ISBLANK(H5),"Enter the number of your Organization in the cell to the left. See the 'Org List' tab below for the Org number. Complete a DIFFERENT TEMPLATE for each Organization.",VLOOKUP(H5,'Org List'!A5:B83,2,FALSE))</f>
        <v>Argonne National Laboratory</v>
      </c>
      <c r="J5" s="84"/>
      <c r="K5" s="84"/>
      <c r="L5" s="84"/>
      <c r="M5" s="84"/>
      <c r="N5" s="84"/>
      <c r="O5" s="84"/>
      <c r="P5" s="84"/>
      <c r="Q5" s="84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2" t="str">
        <f>IF(OR(COUNTIF(B13:B62,"ok")=0,COUNTIF(B13:B62,"Incomplete")&gt;0),"Missing or incorrect information in data entry section","")</f>
        <v/>
      </c>
      <c r="N6" s="82"/>
      <c r="O6" s="82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75" t="s">
        <v>4</v>
      </c>
      <c r="B7" s="75"/>
      <c r="C7" s="79" t="s">
        <v>156</v>
      </c>
      <c r="D7" s="80"/>
      <c r="F7" s="22" t="s">
        <v>105</v>
      </c>
      <c r="G7" s="79" t="s">
        <v>157</v>
      </c>
      <c r="H7" s="80"/>
      <c r="I7" s="12"/>
      <c r="J7" s="12"/>
      <c r="M7" s="82"/>
      <c r="N7" s="82"/>
      <c r="O7" s="82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2"/>
      <c r="N8" s="82"/>
      <c r="O8" s="82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74" t="s">
        <v>6</v>
      </c>
      <c r="B9" s="76"/>
      <c r="C9" s="60">
        <v>45237</v>
      </c>
      <c r="D9" s="42"/>
      <c r="E9" s="42"/>
      <c r="F9" s="42"/>
      <c r="G9" s="42"/>
      <c r="H9" s="42"/>
      <c r="I9" s="41"/>
      <c r="M9" s="65" t="s">
        <v>50</v>
      </c>
      <c r="N9" s="65"/>
      <c r="O9" s="65"/>
      <c r="P9" s="65"/>
      <c r="Q9" s="30"/>
      <c r="R9" s="70" t="s">
        <v>37</v>
      </c>
      <c r="S9" s="85"/>
      <c r="T9" s="85"/>
      <c r="U9" s="68"/>
      <c r="V9" s="65" t="s">
        <v>37</v>
      </c>
      <c r="W9" s="65"/>
      <c r="X9" s="65"/>
      <c r="Y9" s="65"/>
      <c r="Z9" s="65" t="s">
        <v>37</v>
      </c>
      <c r="AA9" s="65"/>
      <c r="AB9" s="65"/>
      <c r="AC9" s="65" t="s">
        <v>37</v>
      </c>
      <c r="AD9" s="65"/>
      <c r="AE9" s="6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5"/>
      <c r="N10" s="65"/>
      <c r="O10" s="65"/>
      <c r="P10" s="65"/>
      <c r="Q10" s="30"/>
      <c r="R10" s="86"/>
      <c r="S10" s="87"/>
      <c r="T10" s="87"/>
      <c r="U10" s="69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6" t="s">
        <v>0</v>
      </c>
      <c r="B11" s="66" t="s">
        <v>2</v>
      </c>
      <c r="C11" s="66" t="s">
        <v>46</v>
      </c>
      <c r="D11" s="66" t="s">
        <v>41</v>
      </c>
      <c r="E11" s="66" t="s">
        <v>42</v>
      </c>
      <c r="F11" s="66" t="s">
        <v>106</v>
      </c>
      <c r="G11" s="65" t="s">
        <v>39</v>
      </c>
      <c r="H11" s="65"/>
      <c r="I11" s="66" t="s">
        <v>36</v>
      </c>
      <c r="J11" s="66" t="s">
        <v>35</v>
      </c>
      <c r="K11" s="66" t="s">
        <v>34</v>
      </c>
      <c r="L11" s="70" t="s">
        <v>51</v>
      </c>
      <c r="M11" s="66" t="s">
        <v>48</v>
      </c>
      <c r="N11" s="65" t="s">
        <v>32</v>
      </c>
      <c r="O11" s="65"/>
      <c r="P11" s="65" t="s">
        <v>108</v>
      </c>
      <c r="R11" s="65" t="s">
        <v>7</v>
      </c>
      <c r="S11" s="65" t="str">
        <f>D11&amp;" Status"</f>
        <v xml:space="preserve"> Last Name
of Non-Government Standards Body (NGSB)
Participant Status</v>
      </c>
      <c r="T11" s="65" t="str">
        <f>E11&amp;" Status"</f>
        <v xml:space="preserve"> First Name
of Non-Government Standards Body (NGSB)
Participant Status</v>
      </c>
      <c r="U11" s="68" t="str">
        <f>F11&amp;" Status"</f>
        <v xml:space="preserve"> Email Address
of Non-Government Standards Body (NGSB)
Participant Status</v>
      </c>
      <c r="V11" s="65" t="str">
        <f>G11</f>
        <v xml:space="preserve"> Employment Status (Complete One Column only for Each Row)</v>
      </c>
      <c r="W11" s="65"/>
      <c r="X11" s="65" t="str">
        <f>I11&amp;" Status"</f>
        <v xml:space="preserve"> Name of Non-Government Standards Body (NGSB) Status</v>
      </c>
      <c r="Y11" s="65" t="str">
        <f>J11&amp;" Status"</f>
        <v xml:space="preserve"> Country of Non-Government Standards Body (NGSB) Status</v>
      </c>
      <c r="Z11" s="65" t="str">
        <f>K11&amp;" Status"</f>
        <v xml:space="preserve"> Name of Main Committee Status</v>
      </c>
      <c r="AA11" s="65" t="str">
        <f>L11&amp;" Status"</f>
        <v xml:space="preserve"> Name and/or Number of Activity (e.g., committee, sub-committee, working group, task group) Status</v>
      </c>
      <c r="AB11" s="65" t="str">
        <f>M11&amp;" Status"</f>
        <v xml:space="preserve"> Voting Status:
'V' for Voting or
'NV' for Nonvoting Status</v>
      </c>
      <c r="AC11" s="65" t="str">
        <f>N11</f>
        <v xml:space="preserve"> Representation (Complete One Column only for Each Row)</v>
      </c>
      <c r="AD11" s="65"/>
      <c r="AE11" s="6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7"/>
      <c r="B12" s="77"/>
      <c r="C12" s="67"/>
      <c r="D12" s="78"/>
      <c r="E12" s="78"/>
      <c r="F12" s="78"/>
      <c r="G12" s="37" t="s">
        <v>47</v>
      </c>
      <c r="H12" s="37" t="s">
        <v>40</v>
      </c>
      <c r="I12" s="67"/>
      <c r="J12" s="67"/>
      <c r="K12" s="67"/>
      <c r="L12" s="71"/>
      <c r="M12" s="67"/>
      <c r="N12" s="37" t="s">
        <v>49</v>
      </c>
      <c r="O12" s="37" t="s">
        <v>33</v>
      </c>
      <c r="P12" s="66"/>
      <c r="Q12" s="13"/>
      <c r="R12" s="65"/>
      <c r="S12" s="65"/>
      <c r="T12" s="65"/>
      <c r="U12" s="69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5"/>
      <c r="Y12" s="65"/>
      <c r="Z12" s="65"/>
      <c r="AA12" s="65"/>
      <c r="AB12" s="6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1.7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115</v>
      </c>
      <c r="D13" s="49" t="s">
        <v>116</v>
      </c>
      <c r="E13" s="49" t="s">
        <v>117</v>
      </c>
      <c r="F13" s="49" t="s">
        <v>118</v>
      </c>
      <c r="G13" s="49"/>
      <c r="H13" s="49" t="s">
        <v>119</v>
      </c>
      <c r="I13" s="49" t="s">
        <v>120</v>
      </c>
      <c r="J13" s="49" t="s">
        <v>121</v>
      </c>
      <c r="K13" s="49" t="s">
        <v>122</v>
      </c>
      <c r="L13" s="50" t="s">
        <v>123</v>
      </c>
      <c r="M13" s="49" t="s">
        <v>124</v>
      </c>
      <c r="N13" s="49"/>
      <c r="O13" s="49" t="s">
        <v>125</v>
      </c>
      <c r="P13" s="51" t="s">
        <v>126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63.75" x14ac:dyDescent="0.2">
      <c r="A14" s="8">
        <v>2</v>
      </c>
      <c r="B14" s="26" t="str">
        <f t="shared" si="0"/>
        <v>ok</v>
      </c>
      <c r="C14" s="52" t="s">
        <v>127</v>
      </c>
      <c r="D14" s="53" t="s">
        <v>128</v>
      </c>
      <c r="E14" s="53" t="s">
        <v>132</v>
      </c>
      <c r="F14" s="53" t="s">
        <v>129</v>
      </c>
      <c r="G14" s="53"/>
      <c r="H14" s="53" t="s">
        <v>119</v>
      </c>
      <c r="I14" s="53" t="s">
        <v>120</v>
      </c>
      <c r="J14" s="53" t="s">
        <v>121</v>
      </c>
      <c r="K14" s="53" t="s">
        <v>130</v>
      </c>
      <c r="L14" s="54" t="s">
        <v>131</v>
      </c>
      <c r="M14" s="53"/>
      <c r="N14" s="53"/>
      <c r="O14" s="53"/>
      <c r="P14" s="55"/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63.75" x14ac:dyDescent="0.2">
      <c r="A15" s="8">
        <v>3</v>
      </c>
      <c r="B15" s="26" t="str">
        <f t="shared" si="0"/>
        <v>ok</v>
      </c>
      <c r="C15" s="52" t="s">
        <v>127</v>
      </c>
      <c r="D15" s="53" t="s">
        <v>128</v>
      </c>
      <c r="E15" s="53" t="s">
        <v>132</v>
      </c>
      <c r="F15" s="53" t="s">
        <v>129</v>
      </c>
      <c r="G15" s="53"/>
      <c r="H15" s="53" t="s">
        <v>119</v>
      </c>
      <c r="I15" s="53" t="s">
        <v>120</v>
      </c>
      <c r="J15" s="53" t="s">
        <v>121</v>
      </c>
      <c r="K15" s="53" t="s">
        <v>130</v>
      </c>
      <c r="L15" s="54" t="s">
        <v>133</v>
      </c>
      <c r="M15" s="53"/>
      <c r="N15" s="53"/>
      <c r="O15" s="53"/>
      <c r="P15" s="55"/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63.75" x14ac:dyDescent="0.2">
      <c r="A16" s="8">
        <v>4</v>
      </c>
      <c r="B16" s="26" t="str">
        <f t="shared" si="0"/>
        <v>ok</v>
      </c>
      <c r="C16" s="52" t="s">
        <v>127</v>
      </c>
      <c r="D16" s="53" t="s">
        <v>128</v>
      </c>
      <c r="E16" s="53" t="s">
        <v>132</v>
      </c>
      <c r="F16" s="53" t="s">
        <v>129</v>
      </c>
      <c r="G16" s="53"/>
      <c r="H16" s="53" t="s">
        <v>119</v>
      </c>
      <c r="I16" s="53" t="s">
        <v>120</v>
      </c>
      <c r="J16" s="53" t="s">
        <v>121</v>
      </c>
      <c r="K16" s="53" t="s">
        <v>130</v>
      </c>
      <c r="L16" s="54" t="s">
        <v>134</v>
      </c>
      <c r="M16" s="53"/>
      <c r="N16" s="53"/>
      <c r="O16" s="53"/>
      <c r="P16" s="55"/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63.75" x14ac:dyDescent="0.2">
      <c r="A17" s="8">
        <v>5</v>
      </c>
      <c r="B17" s="26" t="str">
        <f t="shared" si="0"/>
        <v>ok</v>
      </c>
      <c r="C17" s="52" t="s">
        <v>127</v>
      </c>
      <c r="D17" s="53" t="s">
        <v>128</v>
      </c>
      <c r="E17" s="53" t="s">
        <v>132</v>
      </c>
      <c r="F17" s="53" t="s">
        <v>129</v>
      </c>
      <c r="G17" s="53"/>
      <c r="H17" s="53" t="s">
        <v>119</v>
      </c>
      <c r="I17" s="53" t="s">
        <v>120</v>
      </c>
      <c r="J17" s="53" t="s">
        <v>121</v>
      </c>
      <c r="K17" s="53" t="s">
        <v>130</v>
      </c>
      <c r="L17" s="54" t="s">
        <v>135</v>
      </c>
      <c r="M17" s="53"/>
      <c r="N17" s="53"/>
      <c r="O17" s="53"/>
      <c r="P17" s="55"/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63.75" x14ac:dyDescent="0.2">
      <c r="A18" s="8">
        <v>6</v>
      </c>
      <c r="B18" s="26" t="str">
        <f t="shared" si="0"/>
        <v>ok</v>
      </c>
      <c r="C18" s="52" t="s">
        <v>127</v>
      </c>
      <c r="D18" s="53" t="s">
        <v>128</v>
      </c>
      <c r="E18" s="53" t="s">
        <v>132</v>
      </c>
      <c r="F18" s="53" t="s">
        <v>129</v>
      </c>
      <c r="G18" s="53"/>
      <c r="H18" s="53" t="s">
        <v>119</v>
      </c>
      <c r="I18" s="53" t="s">
        <v>120</v>
      </c>
      <c r="J18" s="53" t="s">
        <v>121</v>
      </c>
      <c r="K18" s="53" t="s">
        <v>130</v>
      </c>
      <c r="L18" s="54" t="s">
        <v>136</v>
      </c>
      <c r="M18" s="53"/>
      <c r="N18" s="53"/>
      <c r="O18" s="53"/>
      <c r="P18" s="55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63.75" x14ac:dyDescent="0.2">
      <c r="A19" s="8">
        <v>7</v>
      </c>
      <c r="B19" s="26" t="str">
        <f t="shared" si="0"/>
        <v>ok</v>
      </c>
      <c r="C19" s="52" t="s">
        <v>127</v>
      </c>
      <c r="D19" s="53" t="s">
        <v>128</v>
      </c>
      <c r="E19" s="53" t="s">
        <v>132</v>
      </c>
      <c r="F19" s="53" t="s">
        <v>129</v>
      </c>
      <c r="G19" s="53"/>
      <c r="H19" s="53" t="s">
        <v>119</v>
      </c>
      <c r="I19" s="53" t="s">
        <v>120</v>
      </c>
      <c r="J19" s="53" t="s">
        <v>121</v>
      </c>
      <c r="K19" s="53" t="s">
        <v>130</v>
      </c>
      <c r="L19" s="54" t="s">
        <v>137</v>
      </c>
      <c r="M19" s="53"/>
      <c r="N19" s="53"/>
      <c r="O19" s="53"/>
      <c r="P19" s="55"/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63.75" x14ac:dyDescent="0.2">
      <c r="A20" s="90">
        <v>8</v>
      </c>
      <c r="B20" s="26" t="str">
        <f t="shared" si="0"/>
        <v>ok</v>
      </c>
      <c r="C20" s="89" t="s">
        <v>138</v>
      </c>
      <c r="D20" s="53" t="s">
        <v>139</v>
      </c>
      <c r="E20" s="53" t="s">
        <v>140</v>
      </c>
      <c r="F20" s="53" t="s">
        <v>141</v>
      </c>
      <c r="G20" s="53"/>
      <c r="H20" s="53" t="s">
        <v>142</v>
      </c>
      <c r="I20" s="53" t="s">
        <v>120</v>
      </c>
      <c r="J20" s="53" t="s">
        <v>121</v>
      </c>
      <c r="K20" s="53" t="s">
        <v>130</v>
      </c>
      <c r="L20" s="54" t="s">
        <v>143</v>
      </c>
      <c r="M20" s="53" t="s">
        <v>124</v>
      </c>
      <c r="N20" s="53"/>
      <c r="O20" s="53" t="s">
        <v>125</v>
      </c>
      <c r="P20" s="55" t="s">
        <v>126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63.75" x14ac:dyDescent="0.2">
      <c r="A21" s="8">
        <v>9</v>
      </c>
      <c r="B21" s="26" t="str">
        <f t="shared" si="0"/>
        <v>ok</v>
      </c>
      <c r="C21" s="52" t="s">
        <v>138</v>
      </c>
      <c r="D21" s="53" t="s">
        <v>139</v>
      </c>
      <c r="E21" s="53" t="s">
        <v>140</v>
      </c>
      <c r="F21" s="53" t="s">
        <v>141</v>
      </c>
      <c r="G21" s="53"/>
      <c r="H21" s="53" t="s">
        <v>142</v>
      </c>
      <c r="I21" s="53" t="s">
        <v>120</v>
      </c>
      <c r="J21" s="53" t="s">
        <v>121</v>
      </c>
      <c r="K21" s="53" t="s">
        <v>130</v>
      </c>
      <c r="L21" s="54" t="s">
        <v>144</v>
      </c>
      <c r="M21" s="53" t="s">
        <v>124</v>
      </c>
      <c r="N21" s="53"/>
      <c r="O21" s="53" t="s">
        <v>125</v>
      </c>
      <c r="P21" s="55" t="s">
        <v>126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63.75" x14ac:dyDescent="0.2">
      <c r="A22" s="8">
        <v>10</v>
      </c>
      <c r="B22" s="26" t="str">
        <f t="shared" si="0"/>
        <v>ok</v>
      </c>
      <c r="C22" s="52" t="s">
        <v>138</v>
      </c>
      <c r="D22" s="53" t="s">
        <v>139</v>
      </c>
      <c r="E22" s="53" t="s">
        <v>140</v>
      </c>
      <c r="F22" s="53" t="s">
        <v>141</v>
      </c>
      <c r="G22" s="53"/>
      <c r="H22" s="53" t="s">
        <v>142</v>
      </c>
      <c r="I22" s="53" t="s">
        <v>120</v>
      </c>
      <c r="J22" s="53" t="s">
        <v>121</v>
      </c>
      <c r="K22" s="53" t="s">
        <v>130</v>
      </c>
      <c r="L22" s="54" t="s">
        <v>145</v>
      </c>
      <c r="M22" s="53" t="s">
        <v>124</v>
      </c>
      <c r="N22" s="53"/>
      <c r="O22" s="53" t="s">
        <v>125</v>
      </c>
      <c r="P22" s="55" t="s">
        <v>126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63.75" x14ac:dyDescent="0.2">
      <c r="A23" s="8">
        <v>11</v>
      </c>
      <c r="B23" s="26" t="str">
        <f t="shared" si="0"/>
        <v>ok</v>
      </c>
      <c r="C23" s="52" t="s">
        <v>127</v>
      </c>
      <c r="D23" s="53" t="s">
        <v>146</v>
      </c>
      <c r="E23" s="53" t="s">
        <v>147</v>
      </c>
      <c r="F23" s="53" t="s">
        <v>148</v>
      </c>
      <c r="G23" s="53"/>
      <c r="H23" s="53" t="s">
        <v>119</v>
      </c>
      <c r="I23" s="53" t="s">
        <v>120</v>
      </c>
      <c r="J23" s="53" t="s">
        <v>121</v>
      </c>
      <c r="K23" s="53" t="s">
        <v>130</v>
      </c>
      <c r="L23" s="54" t="s">
        <v>143</v>
      </c>
      <c r="M23" s="53"/>
      <c r="N23" s="53"/>
      <c r="O23" s="53"/>
      <c r="P23" s="55"/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52" t="s">
        <v>127</v>
      </c>
      <c r="D24" s="53" t="s">
        <v>146</v>
      </c>
      <c r="E24" s="53" t="s">
        <v>147</v>
      </c>
      <c r="F24" s="53" t="s">
        <v>148</v>
      </c>
      <c r="G24" s="53"/>
      <c r="H24" s="53" t="s">
        <v>119</v>
      </c>
      <c r="I24" s="53" t="s">
        <v>120</v>
      </c>
      <c r="J24" s="53" t="s">
        <v>121</v>
      </c>
      <c r="K24" s="53" t="s">
        <v>130</v>
      </c>
      <c r="L24" s="54" t="s">
        <v>134</v>
      </c>
      <c r="M24" s="53"/>
      <c r="N24" s="53"/>
      <c r="O24" s="53"/>
      <c r="P24" s="55"/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63.75" x14ac:dyDescent="0.2">
      <c r="A25" s="8">
        <v>13</v>
      </c>
      <c r="B25" s="26" t="str">
        <f t="shared" si="0"/>
        <v>ok</v>
      </c>
      <c r="C25" s="52" t="s">
        <v>127</v>
      </c>
      <c r="D25" s="53" t="s">
        <v>146</v>
      </c>
      <c r="E25" s="53" t="s">
        <v>147</v>
      </c>
      <c r="F25" s="53" t="s">
        <v>148</v>
      </c>
      <c r="G25" s="53"/>
      <c r="H25" s="53" t="s">
        <v>119</v>
      </c>
      <c r="I25" s="53" t="s">
        <v>120</v>
      </c>
      <c r="J25" s="53" t="s">
        <v>121</v>
      </c>
      <c r="K25" s="53" t="s">
        <v>130</v>
      </c>
      <c r="L25" s="54" t="s">
        <v>149</v>
      </c>
      <c r="M25" s="53"/>
      <c r="N25" s="53"/>
      <c r="O25" s="53"/>
      <c r="P25" s="55"/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63.75" x14ac:dyDescent="0.2">
      <c r="A26" s="8">
        <v>14</v>
      </c>
      <c r="B26" s="26" t="str">
        <f t="shared" si="0"/>
        <v>ok</v>
      </c>
      <c r="C26" s="52" t="s">
        <v>127</v>
      </c>
      <c r="D26" s="53" t="s">
        <v>146</v>
      </c>
      <c r="E26" s="53" t="s">
        <v>147</v>
      </c>
      <c r="F26" s="53" t="s">
        <v>148</v>
      </c>
      <c r="G26" s="53"/>
      <c r="H26" s="53" t="s">
        <v>119</v>
      </c>
      <c r="I26" s="53" t="s">
        <v>120</v>
      </c>
      <c r="J26" s="53" t="s">
        <v>121</v>
      </c>
      <c r="K26" s="53" t="s">
        <v>130</v>
      </c>
      <c r="L26" s="54" t="s">
        <v>150</v>
      </c>
      <c r="M26" s="53"/>
      <c r="N26" s="53"/>
      <c r="O26" s="53"/>
      <c r="P26" s="55"/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51" x14ac:dyDescent="0.2">
      <c r="A27" s="8">
        <v>15</v>
      </c>
      <c r="B27" s="26" t="str">
        <f t="shared" si="0"/>
        <v>ok</v>
      </c>
      <c r="C27" s="52" t="s">
        <v>127</v>
      </c>
      <c r="D27" s="53" t="s">
        <v>146</v>
      </c>
      <c r="E27" s="53" t="s">
        <v>147</v>
      </c>
      <c r="F27" s="53" t="s">
        <v>148</v>
      </c>
      <c r="G27" s="53"/>
      <c r="H27" s="53" t="s">
        <v>119</v>
      </c>
      <c r="I27" s="53" t="s">
        <v>120</v>
      </c>
      <c r="J27" s="53" t="s">
        <v>121</v>
      </c>
      <c r="K27" s="53" t="s">
        <v>151</v>
      </c>
      <c r="L27" s="54" t="s">
        <v>152</v>
      </c>
      <c r="M27" s="53"/>
      <c r="N27" s="53"/>
      <c r="O27" s="53"/>
      <c r="P27" s="55"/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D19" sqref="D19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2023-11-22T21:16:50Z</dcterms:modified>
</cp:coreProperties>
</file>