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E1BD6B9B-181F-4F3E-A908-985085955B5B}" xr6:coauthVersionLast="47" xr6:coauthVersionMax="47" xr10:uidLastSave="{00000000-0000-0000-0000-000000000000}"/>
  <workbookProtection workbookAlgorithmName="SHA-512" workbookHashValue="IYS8H4WOnQ8RPegts1dnURS1LiHDuZ5yAClngDX1TldMfDYocQBW2jAM1A4WU0/02/M48tV5EBYkrA/UzkpoPA==" workbookSaltValue="NVWfPj4bPG3KS+yxPdgGGw==" workbookSpinCount="100000" lockStructure="1"/>
  <bookViews>
    <workbookView xWindow="351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<sst xmlns="http://schemas.openxmlformats.org/spreadsheetml/2006/main" count="159" uniqueCount="110">
  <si>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</si>
  <si>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</si>
  <si>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</si>
  <si>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</si>
  <si>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</si>
  <si>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</si>
  <si>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</si>
  <si>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</si>
  <si>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</si>
  <si>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</si>
  <si>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</si>
  <si>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</si>
  <si>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</si>
  <si>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</si>
  <si>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</si>
  <si>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</si>
  <si>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</si>
  <si>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</si>
  <si>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</si>
  <si>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</si>
  <si>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</si>
  <si>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</si>
  <si>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</si>
  <si>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</si>
  <si>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</si>
  <si>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</si>
  <si>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</si>
  <si>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</si>
  <si>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</si>
  <si>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</si>
  <si>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</si>
  <si>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</si>
  <si>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</si>
  <si>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</si>
  <si>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</si>
  <si>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</si>
  <si>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</si>
  <si>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</si>
  <si>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</si>
  <si>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</si>
  <si>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</si>
  <si>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</si>
  <si>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</si>
  <si>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</si>
  <si>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</si>
  <si>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</si>
  <si>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</si>
  <si>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</si>
  <si>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</si>
  <si>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</si>
  <si>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</si>
  <si>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</si>
  <si>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</si>
  <si>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</si>
  <si>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</si>
  <si>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</si>
  <si>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</si>
  <si>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</si>
  <si>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</si>
  <si>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</si>
  <si>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</si>
  <si>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</si>
  <si>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</si>
  <si>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</si>
  <si>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</si>
  <si>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</si>
  <si>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</si>
  <si>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</si>
  <si>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</si>
  <si>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</si>
  <si>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</si>
  <si>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</si>
  <si>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</si>
  <si>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</si>
  <si>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</si>
  <si>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</si>
  <si>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</si>
  <si>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</si>
  <si>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</si>
  <si>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</si>
  <si>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</si>
  <si>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</si>
  <si>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</si>
  <si>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</si>
  <si>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</si>
  <si>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</si>
  <si>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</si>
  <si>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</si>
  <si>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</si>
  <si>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</si>
  <si>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</si>
  <si>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</si>
  <si>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</si>
  <si>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</si>
  <si>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</si>
  <si>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</si>
  <si>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</si>
  <si>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</si>
  <si>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</si>
  <si>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</si>
  <si>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</si>
  <si>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</si>
  <si>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</si>
  <si>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Nicholls</t>
  </si>
  <si>
    <t>Brandon</t>
  </si>
  <si>
    <t>ICP Requirements Management SME</t>
  </si>
  <si>
    <t>208-533-0175</t>
  </si>
  <si>
    <t>b.nicholls@icp.doe.gov</t>
  </si>
  <si>
    <t>(Correction) ASCE 37</t>
  </si>
  <si>
    <t>In TSL-1 Appendix B_20220124: ASCE37 is listed as “Design and Construction of Sanitary and Storm Sewers” but that is not correct.  Should be ASCE 37 Design Loads on Structures during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</si>
</sst>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14" fillId="0" borderId="10" xfId="3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.nicholls@icp.doe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E14" sqref="E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74" t="s">
        <v>45</v>
      </c>
      <c r="D1" s="74"/>
      <c r="E1" s="74"/>
      <c r="F1" s="42" t="s">
        <v>102</v>
      </c>
      <c r="G1" s="80" t="str">
        <f>IF(AND(G2="",G7=""),"Status:  OK","")</f>
        <v>Status:  OK</v>
      </c>
      <c r="H1" s="80"/>
      <c r="I1" s="80"/>
      <c r="N1" s="37"/>
    </row>
    <row r="2" spans="1:74" ht="6" customHeight="1" thickBot="1" x14ac:dyDescent="0.25">
      <c r="A2" s="12"/>
      <c r="F2" s="11"/>
      <c r="G2" s="74" t="str">
        <f>IF(IF(OR(ISBLANK(C3),ISBLANK(E3),ISBLANK(C5),ISBLANK(E5),ISBLANK(C7),ISBLANK(E7),ISBLANK(C9)),1,0)=0,"","Missing or incorrect submitter information")</f>
        <v/>
      </c>
      <c r="H2" s="74"/>
      <c r="I2" s="74"/>
    </row>
    <row r="3" spans="1:74" s="4" customFormat="1" ht="16.5" thickBot="1" x14ac:dyDescent="0.25">
      <c r="A3" s="64" t="s">
        <v>7</v>
      </c>
      <c r="B3" s="65"/>
      <c r="C3" s="56" t="s">
        <v>103</v>
      </c>
      <c r="D3" s="18" t="s">
        <v>38</v>
      </c>
      <c r="E3" s="56" t="s">
        <v>104</v>
      </c>
      <c r="F3" s="19"/>
      <c r="G3" s="74"/>
      <c r="H3" s="74"/>
      <c r="I3" s="74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74"/>
      <c r="H4" s="74"/>
      <c r="I4" s="74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64" t="s">
        <v>4</v>
      </c>
      <c r="B5" s="65"/>
      <c r="C5" s="56" t="s">
        <v>105</v>
      </c>
      <c r="D5" s="63" t="s">
        <v>44</v>
      </c>
      <c r="E5" s="59">
        <v>46</v>
      </c>
      <c r="F5" s="27" t="str">
        <f>IF(ISBLANK(E5),"Enter the number of your Organization in the cell to the left.  See the 'Org List' tab below for your Org number.",VLOOKUP(E5,'Org List'!A5:B82,2,FALSE))</f>
        <v>Idaho National Laboratory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68" t="s">
        <v>5</v>
      </c>
      <c r="B7" s="68"/>
      <c r="C7" s="57" t="s">
        <v>106</v>
      </c>
      <c r="D7" s="21" t="s">
        <v>39</v>
      </c>
      <c r="E7" s="78" t="s">
        <v>107</v>
      </c>
      <c r="F7" s="79"/>
      <c r="G7" s="74" t="str">
        <f>IF(OR(COUNTIF(B14:B63,"ok")=0,COUNTIF(B14:B63,"Incomplete")&gt;0),"Missing or incorrect information in data entry section","")</f>
        <v/>
      </c>
      <c r="H7" s="74"/>
      <c r="I7" s="74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74"/>
      <c r="H8" s="74"/>
      <c r="I8" s="74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66" t="s">
        <v>8</v>
      </c>
      <c r="B9" s="67"/>
      <c r="C9" s="58">
        <v>44895</v>
      </c>
      <c r="E9" s="6"/>
      <c r="G9" s="74"/>
      <c r="H9" s="74"/>
      <c r="I9" s="74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69" t="s">
        <v>0</v>
      </c>
      <c r="B11" s="72" t="s">
        <v>2</v>
      </c>
      <c r="C11" s="75" t="s">
        <v>101</v>
      </c>
      <c r="D11" s="76"/>
      <c r="E11" s="77"/>
      <c r="G11" s="72" t="s">
        <v>40</v>
      </c>
      <c r="H11" s="81"/>
      <c r="I11" s="82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70"/>
      <c r="B12" s="73"/>
      <c r="C12" s="86" t="s">
        <v>75</v>
      </c>
      <c r="D12" s="87"/>
      <c r="E12" s="88"/>
      <c r="G12" s="83"/>
      <c r="H12" s="84"/>
      <c r="I12" s="85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71"/>
      <c r="B13" s="71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51.7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108</v>
      </c>
      <c r="D14" s="60" t="s">
        <v>109</v>
      </c>
      <c r="E14" s="51"/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/>
      </c>
      <c r="C15" s="52"/>
      <c r="D15" s="61"/>
      <c r="E15" s="53"/>
      <c r="F15" s="3"/>
      <c r="G15" s="38" t="str">
        <f t="shared" si="1"/>
        <v/>
      </c>
      <c r="H15" s="38" t="str">
        <f t="shared" si="2"/>
        <v/>
      </c>
      <c r="I15" s="38" t="str">
        <f t="shared" si="3"/>
        <v/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/>
      </c>
      <c r="C16" s="52"/>
      <c r="D16" s="61"/>
      <c r="E16" s="53"/>
      <c r="F16" s="3"/>
      <c r="G16" s="38" t="str">
        <f t="shared" si="1"/>
        <v/>
      </c>
      <c r="H16" s="38" t="str">
        <f t="shared" si="2"/>
        <v/>
      </c>
      <c r="I16" s="38" t="str">
        <f t="shared" si="3"/>
        <v/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/>
      </c>
      <c r="C17" s="52"/>
      <c r="D17" s="61"/>
      <c r="E17" s="53"/>
      <c r="F17" s="3"/>
      <c r="G17" s="38" t="str">
        <f t="shared" si="1"/>
        <v/>
      </c>
      <c r="H17" s="38" t="str">
        <f t="shared" si="2"/>
        <v/>
      </c>
      <c r="I17" s="38" t="str">
        <f t="shared" si="3"/>
        <v/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/>
      </c>
      <c r="C18" s="52"/>
      <c r="D18" s="61"/>
      <c r="E18" s="53"/>
      <c r="F18" s="3"/>
      <c r="G18" s="38" t="str">
        <f t="shared" si="1"/>
        <v/>
      </c>
      <c r="H18" s="38" t="str">
        <f t="shared" si="2"/>
        <v/>
      </c>
      <c r="I18" s="38" t="str">
        <f t="shared" si="3"/>
        <v/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52"/>
      <c r="D19" s="61"/>
      <c r="E19" s="53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52"/>
      <c r="D20" s="61"/>
      <c r="E20" s="53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52"/>
      <c r="D21" s="61"/>
      <c r="E21" s="53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52"/>
      <c r="D22" s="61"/>
      <c r="E22" s="53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2"/>
      <c r="D23" s="61"/>
      <c r="E23" s="53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2"/>
      <c r="D24" s="61"/>
      <c r="E24" s="53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2"/>
      <c r="D25" s="61"/>
      <c r="E25" s="53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2"/>
      <c r="D26" s="61"/>
      <c r="E26" s="53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2"/>
      <c r="D27" s="61"/>
      <c r="E27" s="53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2"/>
      <c r="D28" s="61"/>
      <c r="E28" s="53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2"/>
      <c r="D29" s="61"/>
      <c r="E29" s="53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2"/>
      <c r="D30" s="61"/>
      <c r="E30" s="53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2"/>
      <c r="D31" s="61"/>
      <c r="E31" s="53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2"/>
      <c r="D32" s="61"/>
      <c r="E32" s="53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2"/>
      <c r="D33" s="61"/>
      <c r="E33" s="53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2"/>
      <c r="D34" s="61"/>
      <c r="E34" s="53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2"/>
      <c r="D35" s="61"/>
      <c r="E35" s="53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2"/>
      <c r="D36" s="61"/>
      <c r="E36" s="53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2"/>
      <c r="D37" s="61"/>
      <c r="E37" s="53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2"/>
      <c r="D38" s="61"/>
      <c r="E38" s="53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2"/>
      <c r="D39" s="61"/>
      <c r="E39" s="53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2"/>
      <c r="D40" s="61"/>
      <c r="E40" s="53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1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1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1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1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1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2"/>
      <c r="D46" s="61"/>
      <c r="E46" s="53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1"/>
      <c r="E47" s="53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1"/>
      <c r="E48" s="53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2"/>
      <c r="D49" s="61"/>
      <c r="E49" s="53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2"/>
      <c r="D50" s="61"/>
      <c r="E50" s="53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2"/>
      <c r="D51" s="61"/>
      <c r="E51" s="53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2"/>
      <c r="D52" s="61"/>
      <c r="E52" s="53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2"/>
      <c r="D53" s="61"/>
      <c r="E53" s="53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2"/>
      <c r="D54" s="61"/>
      <c r="E54" s="53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2"/>
      <c r="D55" s="61"/>
      <c r="E55" s="53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2"/>
      <c r="D56" s="61"/>
      <c r="E56" s="53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2"/>
      <c r="D57" s="61"/>
      <c r="E57" s="53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2"/>
      <c r="D58" s="61"/>
      <c r="E58" s="53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2"/>
      <c r="D59" s="61"/>
      <c r="E59" s="53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2"/>
      <c r="D60" s="61"/>
      <c r="E60" s="53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2"/>
      <c r="D61" s="61"/>
      <c r="E61" s="53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2"/>
      <c r="D62" s="61"/>
      <c r="E62" s="53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4"/>
      <c r="D63" s="62"/>
      <c r="E63" s="55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44C0A576-698D-4C59-8562-434D8A0086CF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2022-12-14T13:10:51Z</dcterms:modified>
</cp:coreProperties>
</file>