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showInkAnnotation="0" codeName="ThisWorkbook"/>
  <mc:AlternateContent xmlns:mc="http://schemas.openxmlformats.org/markup-compatibility/2006">
    <mc:Choice Requires="x15">
      <x15ac:absPath xmlns:x15ac="http://schemas.microsoft.com/office/spreadsheetml/2010/11/ac" url="C:\Users\Diane\OneDrive - Doxcelerate\Desktop\Tech Std\OMB\2021\Submissions\Bulk\Sent to Bruce\"/>
    </mc:Choice>
  </mc:AlternateContent>
  <xr:revisionPtr revIDLastSave="0" documentId="13_ncr:1_{4B3F370D-DBF8-4BEF-8243-9054314061E5}" xr6:coauthVersionLast="47" xr6:coauthVersionMax="47" xr10:uidLastSave="{00000000-0000-0000-0000-000000000000}"/>
  <workbookProtection workbookPassword="E390" lockStructure="1"/>
  <bookViews>
    <workbookView xWindow="465" yWindow="615" windowWidth="14640" windowHeight="14610" xr2:uid="{00000000-000D-0000-FFFF-FFFF00000000}"/>
  </bookViews>
  <sheets>
    <sheet name="Input" sheetId="1" r:id="rId1"/>
    <sheet name="Org List" sheetId="2" r:id="rId2"/>
  </sheets>
  <definedNames>
    <definedName name="INPUT">Input!$I$13:$P$62</definedName>
    <definedName name="No_of_Columns">Input!$AH$12</definedName>
    <definedName name="No_of_Product_Classes">Input!$AH$14</definedName>
    <definedName name="PrClDesc">#REF!</definedName>
    <definedName name="_xlnm.Print_Area" localSheetId="0">Input!$A:$AA</definedName>
    <definedName name="_xlnm.Print_Titles" localSheetId="0">Input!$12:$12</definedName>
    <definedName name="_xlnm.Print_Titles" localSheetId="1">'Org List'!$1:$2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11" i="1" l="1"/>
  <c r="V11" i="1"/>
  <c r="U14" i="1" l="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13" i="1"/>
  <c r="U11" i="1"/>
  <c r="I5" i="1" l="1"/>
  <c r="M2" i="1" l="1"/>
  <c r="AD14" i="1" l="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13" i="1"/>
  <c r="V14" i="1"/>
  <c r="W14" i="1"/>
  <c r="V15" i="1"/>
  <c r="W15" i="1"/>
  <c r="V16" i="1"/>
  <c r="W16" i="1"/>
  <c r="V17" i="1"/>
  <c r="W17" i="1"/>
  <c r="V18" i="1"/>
  <c r="W18" i="1"/>
  <c r="V19" i="1"/>
  <c r="W19" i="1"/>
  <c r="V20" i="1"/>
  <c r="W20" i="1"/>
  <c r="V21" i="1"/>
  <c r="W21" i="1"/>
  <c r="V22" i="1"/>
  <c r="W22" i="1"/>
  <c r="V23" i="1"/>
  <c r="W23" i="1"/>
  <c r="V24" i="1"/>
  <c r="W24" i="1"/>
  <c r="V25" i="1"/>
  <c r="W25" i="1"/>
  <c r="V26" i="1"/>
  <c r="W26" i="1"/>
  <c r="V27" i="1"/>
  <c r="W27" i="1"/>
  <c r="V28" i="1"/>
  <c r="W28" i="1"/>
  <c r="V29" i="1"/>
  <c r="W29" i="1"/>
  <c r="V30" i="1"/>
  <c r="W30" i="1"/>
  <c r="V31" i="1"/>
  <c r="W31" i="1"/>
  <c r="V32" i="1"/>
  <c r="W32" i="1"/>
  <c r="V33" i="1"/>
  <c r="W33" i="1"/>
  <c r="V34" i="1"/>
  <c r="W34" i="1"/>
  <c r="V35" i="1"/>
  <c r="W35" i="1"/>
  <c r="V36" i="1"/>
  <c r="W36" i="1"/>
  <c r="V37" i="1"/>
  <c r="W37" i="1"/>
  <c r="V38" i="1"/>
  <c r="W38" i="1"/>
  <c r="V39" i="1"/>
  <c r="W39" i="1"/>
  <c r="V40" i="1"/>
  <c r="W40" i="1"/>
  <c r="V41" i="1"/>
  <c r="W41" i="1"/>
  <c r="V42" i="1"/>
  <c r="W42" i="1"/>
  <c r="V43" i="1"/>
  <c r="W43" i="1"/>
  <c r="V44" i="1"/>
  <c r="W44" i="1"/>
  <c r="V45" i="1"/>
  <c r="W45" i="1"/>
  <c r="V46" i="1"/>
  <c r="W46" i="1"/>
  <c r="V47" i="1"/>
  <c r="W47" i="1"/>
  <c r="V48" i="1"/>
  <c r="W48" i="1"/>
  <c r="V49" i="1"/>
  <c r="W49" i="1"/>
  <c r="V50" i="1"/>
  <c r="W50" i="1"/>
  <c r="V51" i="1"/>
  <c r="W51" i="1"/>
  <c r="V52" i="1"/>
  <c r="W52" i="1"/>
  <c r="V53" i="1"/>
  <c r="W53" i="1"/>
  <c r="V54" i="1"/>
  <c r="W54" i="1"/>
  <c r="V55" i="1"/>
  <c r="W55" i="1"/>
  <c r="V56" i="1"/>
  <c r="W56" i="1"/>
  <c r="V57" i="1"/>
  <c r="W57" i="1"/>
  <c r="V58" i="1"/>
  <c r="W58" i="1"/>
  <c r="V59" i="1"/>
  <c r="W59" i="1"/>
  <c r="V60" i="1"/>
  <c r="W60" i="1"/>
  <c r="V61" i="1"/>
  <c r="W61" i="1"/>
  <c r="V62" i="1"/>
  <c r="W62" i="1"/>
  <c r="W13" i="1"/>
  <c r="V13" i="1"/>
  <c r="W12" i="1"/>
  <c r="V12" i="1"/>
  <c r="R37" i="1"/>
  <c r="S37" i="1"/>
  <c r="T37" i="1"/>
  <c r="X37" i="1"/>
  <c r="Y37" i="1"/>
  <c r="Z37" i="1"/>
  <c r="AA37" i="1"/>
  <c r="AB37" i="1"/>
  <c r="AC37" i="1"/>
  <c r="AE37" i="1"/>
  <c r="R38" i="1"/>
  <c r="S38" i="1"/>
  <c r="T38" i="1"/>
  <c r="X38" i="1"/>
  <c r="Y38" i="1"/>
  <c r="Z38" i="1"/>
  <c r="AA38" i="1"/>
  <c r="AB38" i="1"/>
  <c r="AC38" i="1"/>
  <c r="AE38" i="1"/>
  <c r="R39" i="1"/>
  <c r="S39" i="1"/>
  <c r="T39" i="1"/>
  <c r="X39" i="1"/>
  <c r="Y39" i="1"/>
  <c r="Z39" i="1"/>
  <c r="AA39" i="1"/>
  <c r="AB39" i="1"/>
  <c r="AC39" i="1"/>
  <c r="AE39" i="1"/>
  <c r="R40" i="1"/>
  <c r="S40" i="1"/>
  <c r="T40" i="1"/>
  <c r="X40" i="1"/>
  <c r="Y40" i="1"/>
  <c r="Z40" i="1"/>
  <c r="AA40" i="1"/>
  <c r="AB40" i="1"/>
  <c r="AC40" i="1"/>
  <c r="AE40" i="1"/>
  <c r="R41" i="1"/>
  <c r="S41" i="1"/>
  <c r="T41" i="1"/>
  <c r="X41" i="1"/>
  <c r="Y41" i="1"/>
  <c r="Z41" i="1"/>
  <c r="AA41" i="1"/>
  <c r="AB41" i="1"/>
  <c r="AC41" i="1"/>
  <c r="AE41" i="1"/>
  <c r="R42" i="1"/>
  <c r="S42" i="1"/>
  <c r="T42" i="1"/>
  <c r="X42" i="1"/>
  <c r="Y42" i="1"/>
  <c r="Z42" i="1"/>
  <c r="AA42" i="1"/>
  <c r="AB42" i="1"/>
  <c r="AC42" i="1"/>
  <c r="AE42" i="1"/>
  <c r="R43" i="1"/>
  <c r="S43" i="1"/>
  <c r="T43" i="1"/>
  <c r="X43" i="1"/>
  <c r="Y43" i="1"/>
  <c r="Z43" i="1"/>
  <c r="AA43" i="1"/>
  <c r="AB43" i="1"/>
  <c r="AC43" i="1"/>
  <c r="AE43" i="1"/>
  <c r="R44" i="1"/>
  <c r="S44" i="1"/>
  <c r="T44" i="1"/>
  <c r="X44" i="1"/>
  <c r="Y44" i="1"/>
  <c r="Z44" i="1"/>
  <c r="AA44" i="1"/>
  <c r="AB44" i="1"/>
  <c r="AC44" i="1"/>
  <c r="AE44" i="1"/>
  <c r="R45" i="1"/>
  <c r="S45" i="1"/>
  <c r="T45" i="1"/>
  <c r="X45" i="1"/>
  <c r="Y45" i="1"/>
  <c r="Z45" i="1"/>
  <c r="AA45" i="1"/>
  <c r="AB45" i="1"/>
  <c r="AC45" i="1"/>
  <c r="AE45" i="1"/>
  <c r="R46" i="1"/>
  <c r="S46" i="1"/>
  <c r="T46" i="1"/>
  <c r="X46" i="1"/>
  <c r="Y46" i="1"/>
  <c r="Z46" i="1"/>
  <c r="AA46" i="1"/>
  <c r="AB46" i="1"/>
  <c r="AC46" i="1"/>
  <c r="AE46" i="1"/>
  <c r="R47" i="1"/>
  <c r="S47" i="1"/>
  <c r="T47" i="1"/>
  <c r="X47" i="1"/>
  <c r="Y47" i="1"/>
  <c r="Z47" i="1"/>
  <c r="AA47" i="1"/>
  <c r="AB47" i="1"/>
  <c r="AC47" i="1"/>
  <c r="AE47" i="1"/>
  <c r="R48" i="1"/>
  <c r="S48" i="1"/>
  <c r="T48" i="1"/>
  <c r="X48" i="1"/>
  <c r="Y48" i="1"/>
  <c r="Z48" i="1"/>
  <c r="AA48" i="1"/>
  <c r="AB48" i="1"/>
  <c r="AC48" i="1"/>
  <c r="AE48" i="1"/>
  <c r="R49" i="1"/>
  <c r="S49" i="1"/>
  <c r="T49" i="1"/>
  <c r="X49" i="1"/>
  <c r="Y49" i="1"/>
  <c r="Z49" i="1"/>
  <c r="AA49" i="1"/>
  <c r="AB49" i="1"/>
  <c r="AC49" i="1"/>
  <c r="AE49" i="1"/>
  <c r="R50" i="1"/>
  <c r="S50" i="1"/>
  <c r="T50" i="1"/>
  <c r="X50" i="1"/>
  <c r="Y50" i="1"/>
  <c r="Z50" i="1"/>
  <c r="AA50" i="1"/>
  <c r="AB50" i="1"/>
  <c r="AC50" i="1"/>
  <c r="AE50" i="1"/>
  <c r="R51" i="1"/>
  <c r="S51" i="1"/>
  <c r="T51" i="1"/>
  <c r="X51" i="1"/>
  <c r="Y51" i="1"/>
  <c r="Z51" i="1"/>
  <c r="AA51" i="1"/>
  <c r="AB51" i="1"/>
  <c r="AC51" i="1"/>
  <c r="AE51" i="1"/>
  <c r="R52" i="1"/>
  <c r="S52" i="1"/>
  <c r="T52" i="1"/>
  <c r="X52" i="1"/>
  <c r="Y52" i="1"/>
  <c r="Z52" i="1"/>
  <c r="AA52" i="1"/>
  <c r="AB52" i="1"/>
  <c r="AC52" i="1"/>
  <c r="AE52" i="1"/>
  <c r="R53" i="1"/>
  <c r="S53" i="1"/>
  <c r="T53" i="1"/>
  <c r="X53" i="1"/>
  <c r="Y53" i="1"/>
  <c r="Z53" i="1"/>
  <c r="AA53" i="1"/>
  <c r="AB53" i="1"/>
  <c r="AC53" i="1"/>
  <c r="AE53" i="1"/>
  <c r="R54" i="1"/>
  <c r="S54" i="1"/>
  <c r="T54" i="1"/>
  <c r="X54" i="1"/>
  <c r="Y54" i="1"/>
  <c r="Z54" i="1"/>
  <c r="AA54" i="1"/>
  <c r="AB54" i="1"/>
  <c r="AC54" i="1"/>
  <c r="AE54" i="1"/>
  <c r="R55" i="1"/>
  <c r="S55" i="1"/>
  <c r="T55" i="1"/>
  <c r="X55" i="1"/>
  <c r="Y55" i="1"/>
  <c r="Z55" i="1"/>
  <c r="AA55" i="1"/>
  <c r="AB55" i="1"/>
  <c r="AC55" i="1"/>
  <c r="AE55" i="1"/>
  <c r="R56" i="1"/>
  <c r="S56" i="1"/>
  <c r="T56" i="1"/>
  <c r="X56" i="1"/>
  <c r="Y56" i="1"/>
  <c r="Z56" i="1"/>
  <c r="AA56" i="1"/>
  <c r="AB56" i="1"/>
  <c r="AC56" i="1"/>
  <c r="AE56" i="1"/>
  <c r="R57" i="1"/>
  <c r="S57" i="1"/>
  <c r="T57" i="1"/>
  <c r="X57" i="1"/>
  <c r="Y57" i="1"/>
  <c r="Z57" i="1"/>
  <c r="AA57" i="1"/>
  <c r="AB57" i="1"/>
  <c r="AC57" i="1"/>
  <c r="AE57" i="1"/>
  <c r="R58" i="1"/>
  <c r="S58" i="1"/>
  <c r="T58" i="1"/>
  <c r="X58" i="1"/>
  <c r="Y58" i="1"/>
  <c r="Z58" i="1"/>
  <c r="AA58" i="1"/>
  <c r="AB58" i="1"/>
  <c r="AC58" i="1"/>
  <c r="AE58" i="1"/>
  <c r="R59" i="1"/>
  <c r="S59" i="1"/>
  <c r="T59" i="1"/>
  <c r="X59" i="1"/>
  <c r="Y59" i="1"/>
  <c r="Z59" i="1"/>
  <c r="AA59" i="1"/>
  <c r="AB59" i="1"/>
  <c r="AC59" i="1"/>
  <c r="AE59" i="1"/>
  <c r="R60" i="1"/>
  <c r="S60" i="1"/>
  <c r="T60" i="1"/>
  <c r="X60" i="1"/>
  <c r="Y60" i="1"/>
  <c r="Z60" i="1"/>
  <c r="AA60" i="1"/>
  <c r="AB60" i="1"/>
  <c r="AC60" i="1"/>
  <c r="AE60" i="1"/>
  <c r="R61" i="1"/>
  <c r="S61" i="1"/>
  <c r="T61" i="1"/>
  <c r="X61" i="1"/>
  <c r="Y61" i="1"/>
  <c r="Z61" i="1"/>
  <c r="AA61" i="1"/>
  <c r="AB61" i="1"/>
  <c r="AC61" i="1"/>
  <c r="AE61" i="1"/>
  <c r="S14" i="1"/>
  <c r="T14" i="1"/>
  <c r="S15" i="1"/>
  <c r="T15" i="1"/>
  <c r="S16" i="1"/>
  <c r="T16" i="1"/>
  <c r="S17" i="1"/>
  <c r="T17" i="1"/>
  <c r="S18" i="1"/>
  <c r="T18" i="1"/>
  <c r="S19" i="1"/>
  <c r="T19" i="1"/>
  <c r="S20" i="1"/>
  <c r="T20" i="1"/>
  <c r="S21" i="1"/>
  <c r="T21" i="1"/>
  <c r="S22" i="1"/>
  <c r="T22" i="1"/>
  <c r="S23" i="1"/>
  <c r="T23" i="1"/>
  <c r="S24" i="1"/>
  <c r="T24" i="1"/>
  <c r="S25" i="1"/>
  <c r="T25" i="1"/>
  <c r="S26" i="1"/>
  <c r="T26" i="1"/>
  <c r="S27" i="1"/>
  <c r="T27" i="1"/>
  <c r="S28" i="1"/>
  <c r="T28" i="1"/>
  <c r="S29" i="1"/>
  <c r="T29" i="1"/>
  <c r="S30" i="1"/>
  <c r="T30" i="1"/>
  <c r="S31" i="1"/>
  <c r="T31" i="1"/>
  <c r="S32" i="1"/>
  <c r="T32" i="1"/>
  <c r="S33" i="1"/>
  <c r="T33" i="1"/>
  <c r="S34" i="1"/>
  <c r="T34" i="1"/>
  <c r="S35" i="1"/>
  <c r="T35" i="1"/>
  <c r="S36" i="1"/>
  <c r="T36" i="1"/>
  <c r="S62" i="1"/>
  <c r="T62" i="1"/>
  <c r="T13" i="1"/>
  <c r="S13" i="1"/>
  <c r="T11" i="1"/>
  <c r="S11" i="1"/>
  <c r="B55" i="1" l="1"/>
  <c r="B51" i="1"/>
  <c r="B39" i="1"/>
  <c r="B59" i="1"/>
  <c r="B47" i="1"/>
  <c r="B43" i="1"/>
  <c r="B48" i="1"/>
  <c r="B44" i="1"/>
  <c r="B40" i="1"/>
  <c r="B61" i="1"/>
  <c r="B57" i="1"/>
  <c r="B53" i="1"/>
  <c r="B49" i="1"/>
  <c r="B45" i="1"/>
  <c r="B41" i="1"/>
  <c r="B37" i="1"/>
  <c r="B60" i="1"/>
  <c r="B56" i="1"/>
  <c r="B52" i="1"/>
  <c r="B58" i="1"/>
  <c r="B54" i="1"/>
  <c r="B50" i="1"/>
  <c r="B46" i="1"/>
  <c r="B42" i="1"/>
  <c r="B38" i="1"/>
  <c r="AC14" i="1" l="1"/>
  <c r="AC15" i="1"/>
  <c r="AC16" i="1"/>
  <c r="AC17" i="1"/>
  <c r="AC18" i="1"/>
  <c r="AC19" i="1"/>
  <c r="AC20" i="1"/>
  <c r="AC21" i="1"/>
  <c r="AC22" i="1"/>
  <c r="AC23" i="1"/>
  <c r="AC24" i="1"/>
  <c r="AC25" i="1"/>
  <c r="AC26" i="1"/>
  <c r="AC27" i="1"/>
  <c r="AC28" i="1"/>
  <c r="AC29" i="1"/>
  <c r="AC30" i="1"/>
  <c r="AC31" i="1"/>
  <c r="AC32" i="1"/>
  <c r="AC33" i="1"/>
  <c r="AC34" i="1"/>
  <c r="AC35" i="1"/>
  <c r="AC36" i="1"/>
  <c r="AC62" i="1"/>
  <c r="AC13" i="1"/>
  <c r="AB14" i="1" l="1"/>
  <c r="AE14" i="1"/>
  <c r="AB15" i="1"/>
  <c r="AE15" i="1"/>
  <c r="AB16" i="1"/>
  <c r="AE16" i="1"/>
  <c r="AB17" i="1"/>
  <c r="AE17" i="1"/>
  <c r="AB18" i="1"/>
  <c r="AE18" i="1"/>
  <c r="AB19" i="1"/>
  <c r="AE19" i="1"/>
  <c r="AB20" i="1"/>
  <c r="AE20" i="1"/>
  <c r="AB21" i="1"/>
  <c r="AE21" i="1"/>
  <c r="AB22" i="1"/>
  <c r="AE22" i="1"/>
  <c r="AB23" i="1"/>
  <c r="AE23" i="1"/>
  <c r="AB24" i="1"/>
  <c r="AE24" i="1"/>
  <c r="AB25" i="1"/>
  <c r="AE25" i="1"/>
  <c r="AB26" i="1"/>
  <c r="AE26" i="1"/>
  <c r="AB27" i="1"/>
  <c r="AE27" i="1"/>
  <c r="AB28" i="1"/>
  <c r="AE28" i="1"/>
  <c r="AB29" i="1"/>
  <c r="AE29" i="1"/>
  <c r="AB30" i="1"/>
  <c r="AE30" i="1"/>
  <c r="AB31" i="1"/>
  <c r="AE31" i="1"/>
  <c r="AB32" i="1"/>
  <c r="AE32" i="1"/>
  <c r="AB33" i="1"/>
  <c r="AE33" i="1"/>
  <c r="AB34" i="1"/>
  <c r="AE34" i="1"/>
  <c r="AB35" i="1"/>
  <c r="AE35" i="1"/>
  <c r="AB36" i="1"/>
  <c r="AE36" i="1"/>
  <c r="AB62" i="1"/>
  <c r="AE62" i="1"/>
  <c r="AE13" i="1"/>
  <c r="AB13" i="1"/>
  <c r="R14" i="1" l="1"/>
  <c r="R15" i="1"/>
  <c r="R16" i="1"/>
  <c r="R17" i="1"/>
  <c r="R18" i="1"/>
  <c r="R19" i="1"/>
  <c r="R20" i="1"/>
  <c r="R21" i="1"/>
  <c r="R22" i="1"/>
  <c r="R23" i="1"/>
  <c r="R24" i="1"/>
  <c r="R25" i="1"/>
  <c r="R26" i="1"/>
  <c r="R27" i="1"/>
  <c r="R28" i="1"/>
  <c r="R29" i="1"/>
  <c r="R30" i="1"/>
  <c r="R31" i="1"/>
  <c r="R32" i="1"/>
  <c r="R33" i="1"/>
  <c r="R34" i="1"/>
  <c r="R35" i="1"/>
  <c r="R36" i="1"/>
  <c r="R62" i="1"/>
  <c r="R13" i="1"/>
  <c r="AE11" i="1" l="1"/>
  <c r="AD12" i="1"/>
  <c r="AB11" i="1"/>
  <c r="X14" i="1" l="1"/>
  <c r="Y14" i="1"/>
  <c r="Z14" i="1"/>
  <c r="AA14" i="1"/>
  <c r="X15" i="1"/>
  <c r="Y15" i="1"/>
  <c r="Z15" i="1"/>
  <c r="AA15" i="1"/>
  <c r="X16" i="1"/>
  <c r="Y16" i="1"/>
  <c r="Z16" i="1"/>
  <c r="AA16" i="1"/>
  <c r="X17" i="1"/>
  <c r="Y17" i="1"/>
  <c r="Z17" i="1"/>
  <c r="AA17" i="1"/>
  <c r="X18" i="1"/>
  <c r="Y18" i="1"/>
  <c r="Z18" i="1"/>
  <c r="AA18" i="1"/>
  <c r="X19" i="1"/>
  <c r="Y19" i="1"/>
  <c r="Z19" i="1"/>
  <c r="AA19" i="1"/>
  <c r="X20" i="1"/>
  <c r="Y20" i="1"/>
  <c r="Z20" i="1"/>
  <c r="AA20" i="1"/>
  <c r="X21" i="1"/>
  <c r="Y21" i="1"/>
  <c r="Z21" i="1"/>
  <c r="AA21" i="1"/>
  <c r="X22" i="1"/>
  <c r="Y22" i="1"/>
  <c r="Z22" i="1"/>
  <c r="AA22" i="1"/>
  <c r="X23" i="1"/>
  <c r="Y23" i="1"/>
  <c r="Z23" i="1"/>
  <c r="AA23" i="1"/>
  <c r="X24" i="1"/>
  <c r="Y24" i="1"/>
  <c r="Z24" i="1"/>
  <c r="AA24" i="1"/>
  <c r="X25" i="1"/>
  <c r="Y25" i="1"/>
  <c r="Z25" i="1"/>
  <c r="AA25" i="1"/>
  <c r="X26" i="1"/>
  <c r="Y26" i="1"/>
  <c r="Z26" i="1"/>
  <c r="AA26" i="1"/>
  <c r="X27" i="1"/>
  <c r="Y27" i="1"/>
  <c r="Z27" i="1"/>
  <c r="AA27" i="1"/>
  <c r="X28" i="1"/>
  <c r="Y28" i="1"/>
  <c r="Z28" i="1"/>
  <c r="AA28" i="1"/>
  <c r="X29" i="1"/>
  <c r="Y29" i="1"/>
  <c r="Z29" i="1"/>
  <c r="AA29" i="1"/>
  <c r="X30" i="1"/>
  <c r="Y30" i="1"/>
  <c r="Z30" i="1"/>
  <c r="AA30" i="1"/>
  <c r="X31" i="1"/>
  <c r="Y31" i="1"/>
  <c r="Z31" i="1"/>
  <c r="AA31" i="1"/>
  <c r="X32" i="1"/>
  <c r="Y32" i="1"/>
  <c r="Z32" i="1"/>
  <c r="AA32" i="1"/>
  <c r="X33" i="1"/>
  <c r="Y33" i="1"/>
  <c r="Z33" i="1"/>
  <c r="AA33" i="1"/>
  <c r="X34" i="1"/>
  <c r="Y34" i="1"/>
  <c r="Z34" i="1"/>
  <c r="AA34" i="1"/>
  <c r="X35" i="1"/>
  <c r="Y35" i="1"/>
  <c r="Z35" i="1"/>
  <c r="AA35" i="1"/>
  <c r="X36" i="1"/>
  <c r="Y36" i="1"/>
  <c r="Z36" i="1"/>
  <c r="AA36" i="1"/>
  <c r="X62" i="1"/>
  <c r="Y62" i="1"/>
  <c r="Z62" i="1"/>
  <c r="AA62" i="1"/>
  <c r="AA13" i="1"/>
  <c r="Z13" i="1"/>
  <c r="Y13" i="1"/>
  <c r="X13" i="1"/>
  <c r="B18" i="1" l="1"/>
  <c r="B26" i="1"/>
  <c r="B34" i="1"/>
  <c r="B14" i="1" l="1"/>
  <c r="B22" i="1"/>
  <c r="B30" i="1"/>
  <c r="B35" i="1"/>
  <c r="B31" i="1"/>
  <c r="B27" i="1"/>
  <c r="B23" i="1"/>
  <c r="B19" i="1"/>
  <c r="B15" i="1"/>
  <c r="B36" i="1"/>
  <c r="B32" i="1"/>
  <c r="B28" i="1"/>
  <c r="B24" i="1"/>
  <c r="B20" i="1"/>
  <c r="B16" i="1"/>
  <c r="B62" i="1"/>
  <c r="B33" i="1"/>
  <c r="B29" i="1"/>
  <c r="B25" i="1"/>
  <c r="B21" i="1"/>
  <c r="B17" i="1"/>
  <c r="B13" i="1"/>
  <c r="X11" i="1"/>
  <c r="Y11" i="1"/>
  <c r="Z11" i="1"/>
  <c r="AA11" i="1"/>
  <c r="AC12" i="1"/>
  <c r="M6" i="1" l="1"/>
  <c r="M1" i="1" s="1"/>
</calcChain>
</file>

<file path=xl/sharedStrings.xml><?xml version="1.0" encoding="utf-8"?>
<sst xmlns="http://schemas.openxmlformats.org/spreadsheetml/2006/main" count="708" uniqueCount="353">
  <si>
    <t>Line No.</t>
  </si>
  <si>
    <t>Number of Columns</t>
  </si>
  <si>
    <t>Status</t>
  </si>
  <si>
    <t>Do not change this column's width.  Entries below force row height to be at least 2 lines</t>
  </si>
  <si>
    <t>Office Telephone Number:</t>
  </si>
  <si>
    <t>aaaaaaaaa</t>
  </si>
  <si>
    <t>Date (mm/dd/yyyy) of Report:</t>
  </si>
  <si>
    <t>Type of Submittal Status</t>
  </si>
  <si>
    <t>Argonne National Laboratory</t>
  </si>
  <si>
    <t>DOE-AU</t>
  </si>
  <si>
    <t>DOE-BPA</t>
  </si>
  <si>
    <t>DOE-CTA</t>
  </si>
  <si>
    <t>DOE-DR</t>
  </si>
  <si>
    <t>DOE-EA</t>
  </si>
  <si>
    <t>DOE-EE</t>
  </si>
  <si>
    <t>DOE-EM</t>
  </si>
  <si>
    <t>DOE-FE</t>
  </si>
  <si>
    <t>DOE-FTCP</t>
  </si>
  <si>
    <t>DOE-GC</t>
  </si>
  <si>
    <t>DOE-MA</t>
  </si>
  <si>
    <t>DOE-NA</t>
  </si>
  <si>
    <t>DOE-NE</t>
  </si>
  <si>
    <t>DOE-Oak Ridge Office-EM</t>
  </si>
  <si>
    <t>DOE-Portsmouth/Paducah</t>
  </si>
  <si>
    <t>DOE-SC</t>
  </si>
  <si>
    <t>Fermi NAL</t>
  </si>
  <si>
    <t>Kansas City Plant</t>
  </si>
  <si>
    <t>Lawrence Berkeley National Laboratory</t>
  </si>
  <si>
    <t>Los Alamos National Laboratory</t>
  </si>
  <si>
    <t>ORAU</t>
  </si>
  <si>
    <t>Princeton Plasma Physics Lab</t>
  </si>
  <si>
    <t>SLAC National Accelerator Laboratory</t>
  </si>
  <si>
    <t>Thomas Jefferson National Lab</t>
  </si>
  <si>
    <t xml:space="preserve"> Representation (Complete One Column only for Each Row)</t>
  </si>
  <si>
    <t xml:space="preserve"> Other
Specify the Type of Representation Below</t>
  </si>
  <si>
    <t xml:space="preserve"> Name of Main Committee</t>
  </si>
  <si>
    <t xml:space="preserve"> Country of Non-Government Standards Body (NGSB)</t>
  </si>
  <si>
    <t xml:space="preserve"> Name of Non-Government Standards Body (NGSB)</t>
  </si>
  <si>
    <t>The cells below provide an explanation of issues in the data entry section</t>
  </si>
  <si>
    <r>
      <t xml:space="preserve"> U.S. Department of Energy:  </t>
    </r>
    <r>
      <rPr>
        <b/>
        <sz val="16"/>
        <rFont val="Arial"/>
        <family val="2"/>
      </rPr>
      <t>Record of Non-Government Standards Activity - Bulk Submission</t>
    </r>
  </si>
  <si>
    <t xml:space="preserve"> Employment Status (Complete One Column only for Each Row)</t>
  </si>
  <si>
    <t xml:space="preserve"> Other
Specify the Employment Status of Participant</t>
  </si>
  <si>
    <t xml:space="preserve"> Last Name
of Non-Government Standards Body (NGSB)
Participant</t>
  </si>
  <si>
    <t xml:space="preserve"> First Name
of Non-Government Standards Body (NGSB)
Participant</t>
  </si>
  <si>
    <t>Submitter Last Name:</t>
  </si>
  <si>
    <t xml:space="preserve"> Submitter First Name:</t>
  </si>
  <si>
    <t>Submitter Title:</t>
  </si>
  <si>
    <r>
      <t xml:space="preserve"> Type of Submittal:
'</t>
    </r>
    <r>
      <rPr>
        <b/>
        <sz val="10"/>
        <color rgb="FFFF0000"/>
        <rFont val="Arial"/>
        <family val="2"/>
      </rPr>
      <t>I</t>
    </r>
    <r>
      <rPr>
        <b/>
        <sz val="10"/>
        <rFont val="Arial"/>
        <family val="2"/>
      </rPr>
      <t>' for Initial Submittal,
'</t>
    </r>
    <r>
      <rPr>
        <b/>
        <sz val="10"/>
        <color rgb="FFFF0000"/>
        <rFont val="Arial"/>
        <family val="2"/>
      </rPr>
      <t>R</t>
    </r>
    <r>
      <rPr>
        <b/>
        <sz val="10"/>
        <rFont val="Arial"/>
        <family val="2"/>
      </rPr>
      <t>' for Revision of Information Previously Submitted, or
'</t>
    </r>
    <r>
      <rPr>
        <b/>
        <sz val="10"/>
        <color rgb="FFFF0000"/>
        <rFont val="Arial"/>
        <family val="2"/>
      </rPr>
      <t>T</t>
    </r>
    <r>
      <rPr>
        <b/>
        <sz val="10"/>
        <rFont val="Arial"/>
        <family val="2"/>
      </rPr>
      <t>' for Termination of Membership</t>
    </r>
  </si>
  <si>
    <r>
      <t xml:space="preserve"> DOE
Enter '</t>
    </r>
    <r>
      <rPr>
        <b/>
        <sz val="10"/>
        <color rgb="FFFF0000"/>
        <rFont val="Arial"/>
        <family val="2"/>
      </rPr>
      <t>D</t>
    </r>
    <r>
      <rPr>
        <b/>
        <sz val="10"/>
        <rFont val="Arial"/>
        <family val="2"/>
      </rPr>
      <t>' if Participant is Employed by DOE</t>
    </r>
  </si>
  <si>
    <r>
      <t xml:space="preserve"> Voting Status:
'</t>
    </r>
    <r>
      <rPr>
        <b/>
        <sz val="10"/>
        <color rgb="FFFF0000"/>
        <rFont val="Arial"/>
        <family val="2"/>
      </rPr>
      <t>V</t>
    </r>
    <r>
      <rPr>
        <b/>
        <sz val="10"/>
        <rFont val="Arial"/>
        <family val="2"/>
      </rPr>
      <t>' for Voting or
'</t>
    </r>
    <r>
      <rPr>
        <b/>
        <sz val="10"/>
        <color rgb="FFFF0000"/>
        <rFont val="Arial"/>
        <family val="2"/>
      </rPr>
      <t>NV</t>
    </r>
    <r>
      <rPr>
        <b/>
        <sz val="10"/>
        <rFont val="Arial"/>
        <family val="2"/>
      </rPr>
      <t>' for Nonvoting</t>
    </r>
  </si>
  <si>
    <r>
      <t xml:space="preserve"> DOE
Enter '</t>
    </r>
    <r>
      <rPr>
        <b/>
        <sz val="10"/>
        <color rgb="FFFF0000"/>
        <rFont val="Arial"/>
        <family val="2"/>
      </rPr>
      <t>D</t>
    </r>
    <r>
      <rPr>
        <b/>
        <sz val="10"/>
        <rFont val="Arial"/>
        <family val="2"/>
      </rPr>
      <t>' if You are Formally Designated as an Official DOE Representative</t>
    </r>
  </si>
  <si>
    <r>
      <t xml:space="preserve"> Do Not Complete the Cells Below If You Answered '</t>
    </r>
    <r>
      <rPr>
        <b/>
        <sz val="10"/>
        <color rgb="FFFF0000"/>
        <rFont val="Arial"/>
        <family val="2"/>
      </rPr>
      <t>T</t>
    </r>
    <r>
      <rPr>
        <b/>
        <sz val="10"/>
        <rFont val="Arial"/>
        <family val="2"/>
      </rPr>
      <t>' for Termination of Membership in the Type of Submittal Column</t>
    </r>
  </si>
  <si>
    <t xml:space="preserve"> Name and/or Number of Activity (e.g., committee, sub-committee, working group, task group)</t>
  </si>
  <si>
    <t>Organization Number of the PARTICIPANTS:</t>
  </si>
  <si>
    <t>List of Organizations</t>
  </si>
  <si>
    <t>Ames Laboratory</t>
  </si>
  <si>
    <t>Brookhaven National Laboratory</t>
  </si>
  <si>
    <t>DOE-Argonne Site Office</t>
  </si>
  <si>
    <t>DOE-Berkeley Site Office</t>
  </si>
  <si>
    <t>DOE-Brookhaven Site Office</t>
  </si>
  <si>
    <t>DOE-Carlsbad Field Office</t>
  </si>
  <si>
    <t>DOE-Chicago Ames Group</t>
  </si>
  <si>
    <t>DOE-Chicago Operations Office</t>
  </si>
  <si>
    <t>DOE-Golden Field Office</t>
  </si>
  <si>
    <t>DOE-Grand Junction Project Office</t>
  </si>
  <si>
    <t>DOE-Idaho National Laboratory-NE</t>
  </si>
  <si>
    <t>DOE-NETL (BPO)</t>
  </si>
  <si>
    <t>DOE-Oak Ridge Office-NE</t>
  </si>
  <si>
    <t>DOE-Office of River Protection</t>
  </si>
  <si>
    <t>DOE-ORNL Site Office</t>
  </si>
  <si>
    <t>DOE-Pacific Northwest Site Office</t>
  </si>
  <si>
    <t>DOE-Princeton Site Office</t>
  </si>
  <si>
    <t>DOE-Richland Operations Office</t>
  </si>
  <si>
    <t>DOE-Savannah River Operations Office</t>
  </si>
  <si>
    <t>DOE-Stanford Site Office</t>
  </si>
  <si>
    <t>DOE-Thomas Jefferson Site Office</t>
  </si>
  <si>
    <t>DOE-West Valley Demonstration Project</t>
  </si>
  <si>
    <t>Idaho National Laboratory</t>
  </si>
  <si>
    <t>Lawrence Livermore National Laboratory</t>
  </si>
  <si>
    <t>Sandia National Laboratories-Albuquerque</t>
  </si>
  <si>
    <t>Sandia National Laboratories-Livermore</t>
  </si>
  <si>
    <t>WIPP</t>
  </si>
  <si>
    <t>Enter the number below corresponding to the organization of the PARTICIPANTS in the Organization Number cell on the Input page.</t>
  </si>
  <si>
    <t>If the organization of the PARTICIPANTS is not listed, enter "0" (zero) in the Organization Number cell and type the name of the organization in the cell to the left</t>
  </si>
  <si>
    <t>DOE-Ames Site Office</t>
  </si>
  <si>
    <t>DOE-Oak Ridge Office-SC</t>
  </si>
  <si>
    <t>DOE-Savannah River Office-EM</t>
  </si>
  <si>
    <t>Hanford-CH2M Hill Plateau Remediation Company (CHPRC)</t>
  </si>
  <si>
    <t>Hanford-Mission Support Alliance (MSA)</t>
  </si>
  <si>
    <t>National Energy Technology Laboratory-PGH</t>
  </si>
  <si>
    <t>NNSA-Kansas City Site Office</t>
  </si>
  <si>
    <t>NNSA-Kirtland Area Office</t>
  </si>
  <si>
    <t>NNSA-Livermore Site Office</t>
  </si>
  <si>
    <t>NNSA-Los Alamos Site Office</t>
  </si>
  <si>
    <t>NNSA-Nevada</t>
  </si>
  <si>
    <t>NNSA-Pantex</t>
  </si>
  <si>
    <t>NNSA-Production Office</t>
  </si>
  <si>
    <t>NNSA-Sandia Site Office</t>
  </si>
  <si>
    <t>NNSA-Savannah River Office</t>
  </si>
  <si>
    <t>NNSA-Service Center (Albuquerque)</t>
  </si>
  <si>
    <t xml:space="preserve">NNSA-Y-12 </t>
  </si>
  <si>
    <t>ORNL-Isotek</t>
  </si>
  <si>
    <t>ORNL-UCOR (URS | CH2M )</t>
  </si>
  <si>
    <t>PNNL-Battelle</t>
  </si>
  <si>
    <t>Savannah River Site-SRNS (EM)</t>
  </si>
  <si>
    <t>Savannah River Site-SRR</t>
  </si>
  <si>
    <t xml:space="preserve"> Submitter Email Address:</t>
  </si>
  <si>
    <t xml:space="preserve"> Email Address
of Non-Government Standards Body (NGSB)
Participant</t>
  </si>
  <si>
    <t>ORNL</t>
  </si>
  <si>
    <t>ID/Title of Standards Relevant to DOE Mission</t>
  </si>
  <si>
    <t>Nevada National Security Site-MSTS</t>
  </si>
  <si>
    <t>Nevada National Security Site-SOC</t>
  </si>
  <si>
    <t>Version 2.6</t>
  </si>
  <si>
    <t>Christine</t>
  </si>
  <si>
    <t>McNeill</t>
  </si>
  <si>
    <t>Records Specialist</t>
  </si>
  <si>
    <t>509-375-3685</t>
  </si>
  <si>
    <t>christine.mcneill@pnnl.gov</t>
  </si>
  <si>
    <t>I</t>
  </si>
  <si>
    <t>Adams</t>
  </si>
  <si>
    <t>Samuel</t>
  </si>
  <si>
    <t>samuel.adams@pnnl.gov</t>
  </si>
  <si>
    <t>Contractor</t>
  </si>
  <si>
    <t>Hanford Analytical Services Quality Assurance Document (HASQARD)</t>
  </si>
  <si>
    <t>United States</t>
  </si>
  <si>
    <t>HASQARD Committee</t>
  </si>
  <si>
    <t>HASQARD Focus Group</t>
  </si>
  <si>
    <t>V</t>
  </si>
  <si>
    <t>T</t>
  </si>
  <si>
    <t>Asmussen</t>
  </si>
  <si>
    <t>Matthew</t>
  </si>
  <si>
    <t>Matthew.asmussen@pnnl.gov</t>
  </si>
  <si>
    <t>ASTM International</t>
  </si>
  <si>
    <t>C26.13 Nuclear Fuel Cycle</t>
  </si>
  <si>
    <t>Recording Secretary</t>
  </si>
  <si>
    <t>C1682-21 : Standard Guide for Characterization of Spent Nuclear Fuel in Support of Interim Storage, Transportation and Geologic Repository Disposal</t>
  </si>
  <si>
    <t>Committee member, working group to establish method on Criticality Safety During Geological Disposal. Lead Revisions of Standard C1733</t>
  </si>
  <si>
    <t>C1733-21 Standard Test Method for Distribution Coefficients of Inorganic Species by Batch Method</t>
  </si>
  <si>
    <t>Brambley</t>
  </si>
  <si>
    <t>Michael</t>
  </si>
  <si>
    <t>michael.brambley@pnnl.gov</t>
  </si>
  <si>
    <t>ASHRAE</t>
  </si>
  <si>
    <t>207:  Laboratory
Method of Test of Fault Detection and
Diagnosis for
Air Economizers (published in FY21)</t>
  </si>
  <si>
    <t>Standards Project Committee (SSPC 221): Test Method to
Field-Measure and Score
the Cooling and Heating
Performance of an Installed
Unitary HVAC System</t>
  </si>
  <si>
    <t>SC 207</t>
  </si>
  <si>
    <t>Committee</t>
  </si>
  <si>
    <t>Lead, Research Working Group</t>
  </si>
  <si>
    <t>SSPC 221</t>
  </si>
  <si>
    <t>Brewer</t>
  </si>
  <si>
    <t>Tom</t>
  </si>
  <si>
    <t>Tom.Brewer@pnnl.gov</t>
  </si>
  <si>
    <t xml:space="preserve">American National Standards Institute </t>
  </si>
  <si>
    <t>N14 Packaging and Transportation of Radioactive and Non-Nuclear Hazardous Materials</t>
  </si>
  <si>
    <t>For Radioactive Materials —  Leakage Tests on Packages for Shipment</t>
  </si>
  <si>
    <t>Cejudo</t>
  </si>
  <si>
    <t>Carmen</t>
  </si>
  <si>
    <t>carmen.cejudo@pnnl.gov</t>
  </si>
  <si>
    <t>American Society of Heating, Refrigeration and Air-Conditioning Engineers</t>
  </si>
  <si>
    <t>Working group to revise ASHRAE 189.1</t>
  </si>
  <si>
    <t>ASHRAE 189.1, Standard 189.1 Resilience Working Group</t>
  </si>
  <si>
    <t>Consultant of Working Group</t>
  </si>
  <si>
    <t>Standard for the Design of High-Performance Green Buildings Except Low-Rise Residential Buildings</t>
  </si>
  <si>
    <t>NV</t>
  </si>
  <si>
    <t>International Code Council</t>
  </si>
  <si>
    <t>Mechanical Subcommittee for International Energy Conservation Code (IECC)</t>
  </si>
  <si>
    <t>Mechanical Subcommittee to revise IECC</t>
  </si>
  <si>
    <t xml:space="preserve"> </t>
  </si>
  <si>
    <t>Cort</t>
  </si>
  <si>
    <t>Katherine</t>
  </si>
  <si>
    <t>Katherine.Cort@pnnl.gov</t>
  </si>
  <si>
    <t>Attachment Energy Rating Council</t>
  </si>
  <si>
    <t>Executive Board</t>
  </si>
  <si>
    <t>Technical committee, utility committee</t>
  </si>
  <si>
    <t>Public Interest membership status</t>
  </si>
  <si>
    <t>Energy improvement standards</t>
  </si>
  <si>
    <t>Dagle</t>
  </si>
  <si>
    <t>Jeff</t>
  </si>
  <si>
    <t>jeff.dagle@pnnl.gov</t>
  </si>
  <si>
    <t>International Electrotechnical Commission (IEC)</t>
  </si>
  <si>
    <t xml:space="preserve">Jointly sponsored by IEEE COM/NetSoft-SC </t>
  </si>
  <si>
    <t>Resilient Positioning, Navigation, and Timing User Equipment Working Group</t>
  </si>
  <si>
    <t>IEEE P1952:  Standard for Resilient Positioning, Navigation and Timing (PNT) User Equipment</t>
  </si>
  <si>
    <t>R</t>
  </si>
  <si>
    <t>Diaz</t>
  </si>
  <si>
    <t>Aaron</t>
  </si>
  <si>
    <t>Aaron.Diaz@pnnl.gov</t>
  </si>
  <si>
    <t>American Society of Mechanical Engineers</t>
  </si>
  <si>
    <t>Working group on risk-informed activities (SGWCS) (SC XI) N20140250</t>
  </si>
  <si>
    <t>ASME- (SGWCS) (SC XI)</t>
  </si>
  <si>
    <t>Fujii Yamagata</t>
  </si>
  <si>
    <t>Alessandra Lie</t>
  </si>
  <si>
    <t>allie@pnnl.gov</t>
  </si>
  <si>
    <t>ASTM</t>
  </si>
  <si>
    <t>Technical Standards Program</t>
  </si>
  <si>
    <t>ASTM C1752 – 21 for the subcommittee C26.13</t>
  </si>
  <si>
    <t>Technical Contact</t>
  </si>
  <si>
    <t>Gervasio</t>
  </si>
  <si>
    <t>Vivianaluxa</t>
  </si>
  <si>
    <t>Vivianaluxa.gervasio@pnnl.gov</t>
  </si>
  <si>
    <t>American Society for Testing and Materials - International</t>
  </si>
  <si>
    <t>C26 on Nuclear Fuel Cycle</t>
  </si>
  <si>
    <t>Task Lead of the Subcommittee C26.13 work item for revision of standard C1720 “Test Method for Determining Liquidus Temperature of Waste Glasses and Simulated Waste Glasses”.</t>
  </si>
  <si>
    <t>Task Group Leader</t>
  </si>
  <si>
    <t>ASTM C1720</t>
  </si>
  <si>
    <t>Heredia-Langner</t>
  </si>
  <si>
    <t>Alejandro</t>
  </si>
  <si>
    <t>Alejandro.Heredia-Langner@pnnl.gov</t>
  </si>
  <si>
    <t>American Society for Testing and Materials</t>
  </si>
  <si>
    <t>Homeland Security Applications</t>
  </si>
  <si>
    <t>ASTM-WK53605</t>
  </si>
  <si>
    <t>Holly</t>
  </si>
  <si>
    <t>Charlie</t>
  </si>
  <si>
    <t>charlie.holly@pnnl.gov</t>
  </si>
  <si>
    <t xml:space="preserve">ASHRAE 62.2 Ventilation and Acceptable Indoor Air Quality Residential Buildings </t>
  </si>
  <si>
    <t>Huang</t>
  </si>
  <si>
    <t>Zhenyu  (Henry)</t>
  </si>
  <si>
    <t>Zhenyu.Huang@pnnl.gov</t>
  </si>
  <si>
    <t>North American Electric Reliability Corporation</t>
  </si>
  <si>
    <t>NERC-IRPTF</t>
  </si>
  <si>
    <t>Inverter-Based Resource Performance Working Group</t>
  </si>
  <si>
    <t>Institute of Electrical and Electronics Engineers</t>
  </si>
  <si>
    <t>Industry Technical Support Leadership Committee</t>
  </si>
  <si>
    <t>IEEE-PES-ITSLC</t>
  </si>
  <si>
    <t>Ikenberry</t>
  </si>
  <si>
    <t>Tracy</t>
  </si>
  <si>
    <t>Tracy.Ikenberry@pnnl.gov</t>
  </si>
  <si>
    <t>ANSI</t>
  </si>
  <si>
    <t>ASC N13 -- Radiation Protection</t>
  </si>
  <si>
    <t xml:space="preserve">Chair of N12.1 Working Group </t>
  </si>
  <si>
    <t>All N13 standards; N12.1</t>
  </si>
  <si>
    <t>N12.1 working group</t>
  </si>
  <si>
    <t>N2.1 working group</t>
  </si>
  <si>
    <t>Chair of N2.1 Working Group</t>
  </si>
  <si>
    <t>N2.1 (which is active contrary to the list)</t>
  </si>
  <si>
    <t>Johns</t>
  </si>
  <si>
    <t>Paul</t>
  </si>
  <si>
    <t>Paul.Johns@pnnl.gov</t>
  </si>
  <si>
    <t>American National Standards Institute</t>
  </si>
  <si>
    <t>N42 (Radiation Instrumentation) </t>
  </si>
  <si>
    <t xml:space="preserve">All N42.xx standards xx= 17, 22, 32, 33, 34, 35, 37, 38, 39, 41, 42, 43, 44, 46, 47, 48, 49, 50, 51, 53, 54, 55, 58, 60 </t>
  </si>
  <si>
    <t>Technical Committee 45</t>
  </si>
  <si>
    <t>Working group to revise N42.34, N42.43, N42.38</t>
  </si>
  <si>
    <t>Member of standard development board, N42.34-2021 - American National Standard Performance Criteria for Handheld Instruments for the Detection and Identification of Radionuclides</t>
  </si>
  <si>
    <t>N42.43-2021 - American National Standard Performance Criteria for Mobile and Transportable Radiation Monitors Used for Homeland Security, Draft Standard for Spectroscopy-Based Radiation Portal Monitors Used for Homeland Security</t>
  </si>
  <si>
    <t>Johnson</t>
  </si>
  <si>
    <t>Christian</t>
  </si>
  <si>
    <t>cd.johnson@pnnl.gov</t>
  </si>
  <si>
    <t>American Nuclear Society</t>
  </si>
  <si>
    <t>Environmental and Siting Consensus Committee, Siting: Hydrogeologic Subcommittee</t>
  </si>
  <si>
    <t>ANS 2.32 - Working Group</t>
  </si>
  <si>
    <t>ANS 2.32 -- Remediation of Radioactive Contamination in the Subsurface at Nuclear Power Plants</t>
  </si>
  <si>
    <t>Kenneth I.</t>
  </si>
  <si>
    <t xml:space="preserve">ki.johnson@pnnl.gov </t>
  </si>
  <si>
    <t>B07.05 - Testing</t>
  </si>
  <si>
    <t>B07 - Light Metals and Alloys</t>
  </si>
  <si>
    <t>Standard Author</t>
  </si>
  <si>
    <t>Test Method for Peel Resistance of Aluminum Sheets Joined by Hot Isostatic Pressing</t>
  </si>
  <si>
    <t>Ranata</t>
  </si>
  <si>
    <t>ranata.johnson@pnnl.gov</t>
  </si>
  <si>
    <t>IEEE</t>
  </si>
  <si>
    <t>Katipamula</t>
  </si>
  <si>
    <t>Srinivas</t>
  </si>
  <si>
    <t>Srinivas.katipamula@pnnl.gov</t>
  </si>
  <si>
    <t>ASHRAE Standards Committee</t>
  </si>
  <si>
    <t>Main Standards Committee that approves all ASHRAE standards</t>
  </si>
  <si>
    <t>All ASHRAE Standards listed in the document</t>
  </si>
  <si>
    <t>Kirkham</t>
  </si>
  <si>
    <t>Harold</t>
  </si>
  <si>
    <t>harold.kirkham@pnnl.gov</t>
  </si>
  <si>
    <t>Power System Instrumentation and Measurements
Committee</t>
  </si>
  <si>
    <t>Metering Subcommittee, working group to revise IEEE Std 120</t>
  </si>
  <si>
    <t>Metering Subcommittee, working group to revise IEEE Std 1459</t>
  </si>
  <si>
    <t>HI Voltage Test Techniques Subcommittee, working group to revise IEEE Std 510</t>
  </si>
  <si>
    <t>Metering Subcommittee, working group to revise IEEE Std 454</t>
  </si>
  <si>
    <t>Power System Relaying and Control Committee</t>
  </si>
  <si>
    <t>Working group to revise IEEE Std C28</t>
  </si>
  <si>
    <t>Klymyshyn</t>
  </si>
  <si>
    <t>Nick</t>
  </si>
  <si>
    <t>nicholas.klymyshyn@pnnl.gov</t>
  </si>
  <si>
    <t>ASME BPVC Section XI</t>
  </si>
  <si>
    <t>Task Group: Mitigation &amp; Repair of Spent Nuclear Fuel Canisters</t>
  </si>
  <si>
    <t>BPVC Section XI-Rules for Inservice Inspection of Nuclear Power Plant Components, Division 1, Rules for Inspection and Testing of Components of Light-Water-Cooled Plants</t>
  </si>
  <si>
    <t>Kouzes</t>
  </si>
  <si>
    <t>Richard </t>
  </si>
  <si>
    <t>rkouzes@pnnl.gov  </t>
  </si>
  <si>
    <t>Maheras</t>
  </si>
  <si>
    <t>Steven</t>
  </si>
  <si>
    <t>Steven.Maheras@pnnl.gov</t>
  </si>
  <si>
    <t>Packaging and Transport of Radioactive and Non-Nuclear Hazardous Materials</t>
  </si>
  <si>
    <t> N14</t>
  </si>
  <si>
    <t>Secretary</t>
  </si>
  <si>
    <t>ANSI N14.1-2019 Nuclear Materials - Uranium Hexafluoride - Packaging for Transport
ANSI N14.5-—Leakage Tests on Packages for Shipment
Chair for ANSI N14.33-20XX Characterizing Damaged Spent Nuclear Fuel for the Purpose of Storage and Transport
ANSI N14.36- 2020 Measurement of Radiation Level and Surface Contamination for Packages and Conveyances</t>
  </si>
  <si>
    <t>James</t>
  </si>
  <si>
    <t>James.McNeill@pnnl.gov</t>
  </si>
  <si>
    <t>SPC 229</t>
  </si>
  <si>
    <t xml:space="preserve">Committee to develop new standard ASHRAE Std 229P </t>
  </si>
  <si>
    <t>SSPC 140</t>
  </si>
  <si>
    <t xml:space="preserve">Committee to revise ASHRAE Std 140 </t>
  </si>
  <si>
    <t> ASHRAE 140 METHOD OF TEST FOR EVALUATING BUILDING PERFORMANCE SIMULATION SOFTWARE</t>
  </si>
  <si>
    <t> ASHRAE 229P PROTOCOLS FOR EVALUATING RULESET IMPLEMENTATION IN BUILDING PERFORMANCE MODELING SOFTWARE</t>
  </si>
  <si>
    <t>McDermott</t>
  </si>
  <si>
    <t>Thomas</t>
  </si>
  <si>
    <t xml:space="preserve">Thomas.McDermott@pnnl.gov </t>
  </si>
  <si>
    <t>Standards Coordinating Committee 21</t>
  </si>
  <si>
    <t>Revision of IEEE 1547.2, Application Guide for IEEE Std 1547(TM), IEEE Standard for Interconnecting Distributed Resources with Electric Power Systems</t>
  </si>
  <si>
    <t>Lead for Clause 5 (voltage control) and Annex F.2 (modeling)</t>
  </si>
  <si>
    <t>IEEE 1547.2-2008 IEEE Application Guide for IEEE Std 1547(TM), IEEE Standard for Interconnecting Distributed Resources with Electric Power Systems; should be updated in 2022</t>
  </si>
  <si>
    <t>New IEEE P1547.9, Guide to Using IEEE Standard 1547 for Interconnection of Energy Storage Distributed Energy Resources with Electric Power Systems</t>
  </si>
  <si>
    <t>Contributing to Clause 6 (response to disturbances) and Clause 8 (islanding)</t>
  </si>
  <si>
    <t>Should adopt this new standard after approval in 2022</t>
  </si>
  <si>
    <t>Analytical Methods for Power Systems (AMPS)</t>
  </si>
  <si>
    <t>Revision of IEEE 1729</t>
  </si>
  <si>
    <t>Chair of Working Group</t>
  </si>
  <si>
    <t>IEEE 1729 IEEE Recommended Practice for Electric Power Distribution System Analysis</t>
  </si>
  <si>
    <t>International Electrotechnical Commission</t>
  </si>
  <si>
    <t>Switzerland</t>
  </si>
  <si>
    <t>Technical Committee 57, Working Group 13</t>
  </si>
  <si>
    <t>contributing to unbalanced power system model standards</t>
  </si>
  <si>
    <t>voting at the WG level for changes to model and drafts, and at the U.S. committee level for country voting submitted by ANSI to IEC on final draft international standards (FDIS)</t>
  </si>
  <si>
    <t>(New) IEC 61968-13 Ed 2, Application integration at electric utilities – System interfaces for distribution management – Part 13: Common distribution power system model profiles</t>
  </si>
  <si>
    <t>Task Force co-lead on power system model templates for use of datasheets</t>
  </si>
  <si>
    <t>(New) IEC 61970-301 Ed 7, Energy management system application program interface (EMS-API) – Part 301: Common information model (CIM) base</t>
  </si>
  <si>
    <t>contributed models based on IEEE 1547 and Western Electricity Coordinating Council aggregations of active load</t>
  </si>
  <si>
    <t>(New) IEC 61970-302 Ed 2, Energy management system application program interface (EMS-API) – Part 302: Common information model (CIM) dynamics</t>
  </si>
  <si>
    <t>Technical Committee 57, Working Group 14</t>
  </si>
  <si>
    <t>initiated new work item for distributed energy resource interconnections, member of task force for IEC 61968-7, Application integration at electric utilities – System interfaces for distribution management – Part 7: Engineering design processes</t>
  </si>
  <si>
    <t>voting at the WG level for changes to model and drafts</t>
  </si>
  <si>
    <t xml:space="preserve">Should adopt this new standard after approval in 2022 or 2023 </t>
  </si>
  <si>
    <t>Meyer</t>
  </si>
  <si>
    <t>Ryan</t>
  </si>
  <si>
    <t>Ryan.meyer@pnnl.gov</t>
  </si>
  <si>
    <t>ASME Boiler and Pressure Vessel Code, Section XI</t>
  </si>
  <si>
    <t>Task Group on ISI of spent fuel storage and high-level waste transportation containments</t>
  </si>
  <si>
    <t xml:space="preserve">SME Boiler and Pressure Vessel Standards Committee, Subcommittee XI Division 2, Section IX </t>
  </si>
  <si>
    <t>Subgroup on Reliability and Integrity Management (RIM) Program</t>
  </si>
  <si>
    <t>visitor</t>
  </si>
  <si>
    <t>ASME Boiler and Pressure Vessel Standards Committee, Subcommittee XI Division 2</t>
  </si>
  <si>
    <t>Working group MANDE (Monitoring And NDE)</t>
  </si>
  <si>
    <t>ASME Boiler and Pressure Vessel Standards Committee, Subcommittee XI</t>
  </si>
  <si>
    <t>Joint Working Group on RIM Process and System Based Code</t>
  </si>
  <si>
    <t xml:space="preserve">Working Group On Spent Nuclear Fuel Storage And Transportation Containment Systems </t>
  </si>
  <si>
    <t>“Code Case N-860, “Examination Requirements and Acceptance Standards for Spent Nuclear Fuel Storage and Transportation Containment Systems”</t>
  </si>
  <si>
    <t>No longer employed with PNNL</t>
  </si>
  <si>
    <t>Working group to establish method on Criticality Safety During Geological Disposal. Lead Revisions of Standards C1682</t>
  </si>
  <si>
    <t xml:space="preserve"> International Energy Conservation Code</t>
  </si>
  <si>
    <t xml:space="preserve"> Liaison to DOE</t>
  </si>
  <si>
    <t>N/A</t>
  </si>
  <si>
    <t xml:space="preserve"> N/A</t>
  </si>
  <si>
    <t xml:space="preserve">V </t>
  </si>
  <si>
    <t>see pages 2 &amp; 3</t>
  </si>
  <si>
    <t>American Nuclear Society (ANS) Standards Committee</t>
  </si>
  <si>
    <t>Fuel, Waste, and Decommissioning Consensus Committee, N57.8</t>
  </si>
  <si>
    <t>AS, Institute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</si>
</sst>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3" x14ac:knownFonts="1">
    <font>
      <sz val="10"/>
      <name val="Arial"/>
    </font>
    <font>
      <sz val="10"/>
      <color theme="1"/>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2"/>
      <name val="Arial"/>
      <family val="2"/>
    </font>
    <font>
      <b/>
      <sz val="9"/>
      <name val="Arial"/>
      <family val="2"/>
    </font>
    <font>
      <sz val="9"/>
      <name val="Arial"/>
      <family val="2"/>
    </font>
    <font>
      <b/>
      <sz val="10"/>
      <name val="Symbol"/>
      <family val="1"/>
      <charset val="2"/>
    </font>
    <font>
      <b/>
      <sz val="12"/>
      <color theme="1"/>
      <name val="Arial"/>
      <family val="2"/>
    </font>
    <font>
      <b/>
      <sz val="10"/>
      <color theme="1"/>
      <name val="Arial"/>
      <family val="2"/>
    </font>
    <font>
      <b/>
      <sz val="16"/>
      <name val="Arial"/>
      <family val="2"/>
    </font>
    <font>
      <b/>
      <sz val="13"/>
      <name val="Arial"/>
      <family val="2"/>
    </font>
    <font>
      <b/>
      <u/>
      <sz val="10"/>
      <name val="Arial"/>
      <family val="2"/>
    </font>
    <font>
      <b/>
      <sz val="10"/>
      <color rgb="FFFF0000"/>
      <name val="Arial"/>
      <family val="2"/>
    </font>
    <font>
      <sz val="11"/>
      <color theme="1"/>
      <name val="Calibri"/>
      <family val="2"/>
      <scheme val="minor"/>
    </font>
    <font>
      <sz val="10"/>
      <color rgb="FF000000"/>
      <name val="Arial"/>
      <family val="2"/>
    </font>
    <font>
      <u/>
      <sz val="10"/>
      <color theme="10"/>
      <name val="Arial"/>
    </font>
    <font>
      <sz val="11"/>
      <color rgb="FF000000"/>
      <name val="Calibri"/>
      <family val="2"/>
    </font>
    <font>
      <sz val="11"/>
      <name val="Calibri"/>
      <family val="2"/>
    </font>
    <font>
      <sz val="10"/>
      <color rgb="FF44546A"/>
      <name val="Arial"/>
      <family val="2"/>
    </font>
  </fonts>
  <fills count="7">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rgb="FFFFFF00"/>
        <bgColor indexed="64"/>
      </patternFill>
    </fill>
    <fill>
      <patternFill patternType="solid">
        <fgColor rgb="FFFFFF99"/>
        <bgColor indexed="64"/>
      </patternFill>
    </fill>
    <fill>
      <patternFill patternType="solid">
        <fgColor rgb="FFFFFFFF"/>
        <bgColor indexed="64"/>
      </patternFill>
    </fill>
  </fills>
  <borders count="34">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style="thin">
        <color indexed="64"/>
      </right>
      <top/>
      <bottom style="thick">
        <color indexed="12"/>
      </bottom>
      <diagonal/>
    </border>
    <border>
      <left/>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12"/>
      </left>
      <right/>
      <top style="thick">
        <color indexed="12"/>
      </top>
      <bottom style="thin">
        <color indexed="12"/>
      </bottom>
      <diagonal/>
    </border>
    <border>
      <left/>
      <right style="thin">
        <color indexed="12"/>
      </right>
      <top style="thick">
        <color indexed="12"/>
      </top>
      <bottom style="thin">
        <color indexed="12"/>
      </bottom>
      <diagonal/>
    </border>
    <border>
      <left style="medium">
        <color indexed="64"/>
      </left>
      <right style="medium">
        <color indexed="64"/>
      </right>
      <top/>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4">
    <xf numFmtId="0" fontId="0" fillId="0" borderId="0"/>
    <xf numFmtId="0" fontId="4" fillId="0" borderId="0"/>
    <xf numFmtId="0" fontId="17" fillId="0" borderId="0"/>
    <xf numFmtId="0" fontId="19" fillId="0" borderId="0" applyNumberFormat="0" applyFill="0" applyBorder="0" applyAlignment="0" applyProtection="0"/>
  </cellStyleXfs>
  <cellXfs count="161">
    <xf numFmtId="0" fontId="0" fillId="0" borderId="0" xfId="0"/>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4" fillId="0" borderId="0" xfId="0" applyFont="1" applyBorder="1" applyAlignment="1" applyProtection="1">
      <alignment vertical="center" wrapText="1"/>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4" fillId="0" borderId="0" xfId="0" applyFont="1" applyBorder="1" applyAlignment="1" applyProtection="1">
      <protection hidden="1"/>
    </xf>
    <xf numFmtId="0" fontId="7" fillId="0" borderId="0" xfId="0" applyFont="1" applyBorder="1" applyAlignment="1" applyProtection="1">
      <alignment vertical="center"/>
      <protection hidden="1"/>
    </xf>
    <xf numFmtId="0" fontId="11" fillId="0" borderId="0" xfId="0" applyFont="1" applyBorder="1" applyAlignment="1" applyProtection="1">
      <alignment vertical="top"/>
      <protection hidden="1"/>
    </xf>
    <xf numFmtId="0" fontId="7" fillId="0" borderId="0" xfId="0" applyFont="1" applyFill="1" applyBorder="1" applyAlignment="1" applyProtection="1">
      <alignment vertical="center" wrapText="1"/>
      <protection hidden="1"/>
    </xf>
    <xf numFmtId="0" fontId="5" fillId="0" borderId="13" xfId="0" applyFont="1" applyBorder="1" applyAlignment="1" applyProtection="1">
      <alignment horizontal="center" vertical="center" wrapText="1"/>
      <protection hidden="1"/>
    </xf>
    <xf numFmtId="0" fontId="10" fillId="0" borderId="0" xfId="0" applyFont="1" applyFill="1" applyBorder="1" applyAlignment="1" applyProtection="1">
      <alignment vertical="center" wrapText="1"/>
      <protection hidden="1"/>
    </xf>
    <xf numFmtId="0" fontId="5" fillId="0" borderId="0" xfId="0" applyFont="1" applyFill="1" applyBorder="1" applyAlignment="1" applyProtection="1">
      <alignment vertical="center" wrapText="1"/>
      <protection hidden="1"/>
    </xf>
    <xf numFmtId="0" fontId="9" fillId="0" borderId="0" xfId="0" applyFont="1" applyAlignment="1" applyProtection="1">
      <alignment vertical="center"/>
      <protection hidden="1"/>
    </xf>
    <xf numFmtId="0" fontId="9" fillId="0" borderId="0" xfId="0" applyFont="1" applyBorder="1" applyAlignment="1" applyProtection="1">
      <alignment vertical="center"/>
      <protection hidden="1"/>
    </xf>
    <xf numFmtId="0" fontId="9" fillId="0" borderId="0" xfId="0" applyFont="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9" xfId="0" applyFont="1" applyFill="1" applyBorder="1" applyAlignment="1" applyProtection="1">
      <alignment vertical="center"/>
      <protection hidden="1"/>
    </xf>
    <xf numFmtId="0" fontId="4" fillId="0" borderId="9" xfId="0" applyFont="1" applyFill="1" applyBorder="1" applyAlignment="1" applyProtection="1">
      <alignment horizontal="center" vertical="center"/>
      <protection hidden="1"/>
    </xf>
    <xf numFmtId="0" fontId="7" fillId="0" borderId="0" xfId="0" applyFont="1" applyAlignment="1" applyProtection="1">
      <alignment horizontal="right" vertical="center"/>
      <protection hidden="1"/>
    </xf>
    <xf numFmtId="0" fontId="7" fillId="0" borderId="0" xfId="0" applyFont="1" applyBorder="1" applyAlignment="1" applyProtection="1">
      <alignment horizontal="right" vertical="center"/>
      <protection hidden="1"/>
    </xf>
    <xf numFmtId="0" fontId="12" fillId="0" borderId="0" xfId="0" applyFont="1" applyBorder="1" applyAlignment="1" applyProtection="1">
      <alignment vertical="center"/>
      <protection hidden="1"/>
    </xf>
    <xf numFmtId="0" fontId="7" fillId="0" borderId="0" xfId="0" applyFont="1" applyFill="1" applyBorder="1" applyAlignment="1" applyProtection="1">
      <alignment horizontal="right" vertical="center" wrapText="1"/>
      <protection hidden="1"/>
    </xf>
    <xf numFmtId="0" fontId="11" fillId="0" borderId="0" xfId="0" applyFont="1" applyFill="1" applyBorder="1" applyAlignment="1" applyProtection="1">
      <alignment horizontal="right" vertical="center"/>
      <protection hidden="1"/>
    </xf>
    <xf numFmtId="0" fontId="7" fillId="0" borderId="0" xfId="0" applyFont="1" applyBorder="1" applyAlignment="1" applyProtection="1">
      <alignment horizontal="center" vertical="center"/>
      <protection hidden="1"/>
    </xf>
    <xf numFmtId="0" fontId="5" fillId="0" borderId="0" xfId="0" applyFont="1" applyFill="1" applyBorder="1" applyAlignment="1" applyProtection="1">
      <alignment vertical="center"/>
      <protection hidden="1"/>
    </xf>
    <xf numFmtId="0" fontId="3" fillId="0" borderId="0" xfId="0" applyFont="1" applyBorder="1" applyAlignment="1" applyProtection="1">
      <alignment vertical="center" wrapText="1"/>
      <protection hidden="1"/>
    </xf>
    <xf numFmtId="0" fontId="5" fillId="0" borderId="6" xfId="0" applyFont="1" applyBorder="1" applyAlignment="1" applyProtection="1">
      <alignment horizontal="center" vertical="center"/>
      <protection hidden="1"/>
    </xf>
    <xf numFmtId="0" fontId="15" fillId="0" borderId="0" xfId="0" applyFont="1"/>
    <xf numFmtId="0" fontId="8" fillId="0" borderId="0" xfId="0" applyFont="1" applyFill="1" applyBorder="1" applyAlignment="1" applyProtection="1">
      <alignment horizontal="center" vertical="center" wrapText="1"/>
      <protection hidden="1"/>
    </xf>
    <xf numFmtId="0" fontId="2" fillId="0" borderId="0" xfId="0" applyFont="1" applyFill="1" applyBorder="1" applyAlignment="1" applyProtection="1">
      <alignment horizontal="center" vertical="center" wrapText="1"/>
      <protection hidden="1"/>
    </xf>
    <xf numFmtId="0" fontId="14" fillId="0" borderId="0" xfId="0" applyFont="1" applyFill="1" applyAlignment="1" applyProtection="1">
      <alignment vertical="center" wrapText="1"/>
      <protection hidden="1"/>
    </xf>
    <xf numFmtId="0" fontId="4" fillId="0" borderId="0" xfId="0" applyFont="1" applyBorder="1" applyAlignment="1" applyProtection="1">
      <alignment horizontal="center" wrapText="1"/>
      <protection hidden="1"/>
    </xf>
    <xf numFmtId="0" fontId="4" fillId="0" borderId="0" xfId="0" applyFont="1" applyFill="1" applyBorder="1" applyAlignment="1" applyProtection="1">
      <alignment horizontal="center" wrapText="1"/>
      <protection hidden="1"/>
    </xf>
    <xf numFmtId="0" fontId="2"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4" fillId="0" borderId="0" xfId="0" applyFont="1" applyFill="1" applyBorder="1" applyAlignment="1" applyProtection="1">
      <alignment horizontal="center" vertical="center"/>
      <protection hidden="1"/>
    </xf>
    <xf numFmtId="0" fontId="4" fillId="0" borderId="0" xfId="0" applyFont="1" applyBorder="1" applyAlignment="1" applyProtection="1">
      <alignment wrapText="1"/>
      <protection hidden="1"/>
    </xf>
    <xf numFmtId="0" fontId="4" fillId="3" borderId="0" xfId="0" applyFont="1" applyFill="1" applyBorder="1" applyAlignment="1" applyProtection="1">
      <alignment vertical="center"/>
      <protection hidden="1"/>
    </xf>
    <xf numFmtId="0" fontId="6" fillId="0" borderId="0" xfId="0" applyFont="1" applyBorder="1" applyAlignment="1" applyProtection="1">
      <alignment vertical="center"/>
      <protection hidden="1"/>
    </xf>
    <xf numFmtId="0" fontId="5" fillId="0" borderId="7" xfId="0" applyFont="1" applyFill="1" applyBorder="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0" fontId="5" fillId="0" borderId="7" xfId="0" applyFont="1" applyFill="1" applyBorder="1" applyAlignment="1" applyProtection="1">
      <alignment horizontal="center" vertical="center" wrapText="1"/>
      <protection hidden="1"/>
    </xf>
    <xf numFmtId="0" fontId="13" fillId="0" borderId="0" xfId="0" applyFont="1" applyAlignment="1" applyProtection="1">
      <alignment horizontal="center" vertical="center" wrapText="1"/>
      <protection hidden="1"/>
    </xf>
    <xf numFmtId="0" fontId="14" fillId="0" borderId="0" xfId="0" applyFont="1" applyAlignment="1" applyProtection="1">
      <alignment horizontal="center" vertical="center" wrapText="1"/>
      <protection hidden="1"/>
    </xf>
    <xf numFmtId="0" fontId="14" fillId="0" borderId="0" xfId="0" applyFont="1" applyAlignment="1" applyProtection="1">
      <alignment vertical="center" wrapText="1"/>
      <protection hidden="1"/>
    </xf>
    <xf numFmtId="0" fontId="4" fillId="2" borderId="2"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vertical="center" wrapText="1"/>
      <protection hidden="1"/>
    </xf>
    <xf numFmtId="164" fontId="7" fillId="0" borderId="0" xfId="0" applyNumberFormat="1" applyFont="1" applyFill="1" applyBorder="1" applyAlignment="1" applyProtection="1">
      <alignment vertical="center"/>
      <protection hidden="1"/>
    </xf>
    <xf numFmtId="0" fontId="7" fillId="0" borderId="0" xfId="0" applyFont="1" applyBorder="1" applyAlignment="1" applyProtection="1">
      <alignment vertical="center" wrapText="1"/>
      <protection hidden="1"/>
    </xf>
    <xf numFmtId="164" fontId="7" fillId="0" borderId="0" xfId="0" applyNumberFormat="1" applyFont="1" applyFill="1" applyBorder="1" applyAlignment="1" applyProtection="1">
      <alignment horizontal="center" vertical="center"/>
      <protection hidden="1"/>
    </xf>
    <xf numFmtId="0" fontId="4" fillId="0" borderId="0" xfId="0" applyFont="1"/>
    <xf numFmtId="0" fontId="4" fillId="0" borderId="0" xfId="0" applyFont="1" applyAlignment="1">
      <alignment horizontal="center"/>
    </xf>
    <xf numFmtId="0" fontId="4" fillId="5" borderId="14" xfId="0" applyFont="1" applyFill="1" applyBorder="1" applyProtection="1">
      <protection locked="0"/>
    </xf>
    <xf numFmtId="0" fontId="4" fillId="0" borderId="0" xfId="0" applyFont="1" applyAlignment="1">
      <alignment horizontal="left" indent="1"/>
    </xf>
    <xf numFmtId="0" fontId="5" fillId="0" borderId="7"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center" vertical="center" wrapText="1"/>
      <protection hidden="1"/>
    </xf>
    <xf numFmtId="0" fontId="13" fillId="0" borderId="0" xfId="0" applyFont="1" applyAlignment="1" applyProtection="1">
      <alignment horizontal="center" vertical="center" wrapText="1"/>
      <protection hidden="1"/>
    </xf>
    <xf numFmtId="0" fontId="1" fillId="0" borderId="0" xfId="2" applyFont="1"/>
    <xf numFmtId="0" fontId="1" fillId="0" borderId="0" xfId="2" applyFont="1" applyFill="1"/>
    <xf numFmtId="0" fontId="1" fillId="0" borderId="24" xfId="2" applyFont="1" applyBorder="1"/>
    <xf numFmtId="49" fontId="4" fillId="2" borderId="10" xfId="0" applyNumberFormat="1"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49" fontId="4" fillId="2" borderId="11" xfId="0" applyNumberFormat="1"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49" fontId="4" fillId="2" borderId="12" xfId="0" applyNumberFormat="1"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4" fillId="2" borderId="22" xfId="0" applyFont="1" applyFill="1" applyBorder="1" applyAlignment="1" applyProtection="1">
      <alignment horizontal="center" vertical="center" wrapText="1"/>
      <protection locked="0"/>
    </xf>
    <xf numFmtId="164" fontId="7" fillId="4" borderId="14" xfId="0" applyNumberFormat="1" applyFont="1" applyFill="1" applyBorder="1" applyAlignment="1" applyProtection="1">
      <alignment horizontal="center" vertical="center"/>
      <protection locked="0"/>
    </xf>
    <xf numFmtId="0" fontId="7" fillId="0" borderId="14" xfId="0" applyFont="1" applyBorder="1" applyAlignment="1" applyProtection="1">
      <alignment horizontal="left" vertical="center" wrapText="1" indent="1"/>
      <protection locked="0"/>
    </xf>
    <xf numFmtId="0" fontId="7" fillId="0" borderId="14" xfId="0" applyFont="1" applyBorder="1" applyAlignment="1" applyProtection="1">
      <alignment horizontal="center" vertical="center"/>
      <protection locked="0"/>
    </xf>
    <xf numFmtId="0" fontId="4" fillId="2" borderId="29"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18" fillId="0" borderId="2" xfId="0" applyFont="1" applyBorder="1" applyAlignment="1" applyProtection="1">
      <alignment horizontal="center" wrapText="1"/>
      <protection locked="0"/>
    </xf>
    <xf numFmtId="49" fontId="4" fillId="2" borderId="2" xfId="0" applyNumberFormat="1" applyFont="1" applyFill="1" applyBorder="1" applyAlignment="1" applyProtection="1">
      <alignment horizontal="center" vertical="center" wrapText="1"/>
      <protection locked="0"/>
    </xf>
    <xf numFmtId="0" fontId="4" fillId="2" borderId="30" xfId="0" applyFont="1" applyFill="1" applyBorder="1" applyAlignment="1" applyProtection="1">
      <alignment horizontal="center" vertical="center" wrapText="1"/>
      <protection locked="0"/>
    </xf>
    <xf numFmtId="0" fontId="18" fillId="6" borderId="31" xfId="0" applyFont="1" applyFill="1" applyBorder="1" applyAlignment="1" applyProtection="1">
      <alignment horizontal="center" vertical="center" wrapText="1"/>
      <protection locked="0"/>
    </xf>
    <xf numFmtId="0" fontId="18" fillId="6" borderId="17" xfId="0" applyFont="1" applyFill="1" applyBorder="1" applyAlignment="1" applyProtection="1">
      <alignment horizontal="center" vertical="center" wrapText="1"/>
      <protection locked="0"/>
    </xf>
    <xf numFmtId="0" fontId="22" fillId="6" borderId="17" xfId="0" applyFont="1" applyFill="1" applyBorder="1" applyAlignment="1" applyProtection="1">
      <alignment horizontal="center" vertical="center" wrapText="1"/>
      <protection locked="0"/>
    </xf>
    <xf numFmtId="0" fontId="4" fillId="2" borderId="32" xfId="0" applyFont="1" applyFill="1" applyBorder="1" applyAlignment="1" applyProtection="1">
      <alignment horizontal="center" vertical="center" wrapText="1"/>
      <protection locked="0"/>
    </xf>
    <xf numFmtId="0" fontId="4" fillId="2" borderId="33" xfId="0" applyFont="1" applyFill="1" applyBorder="1" applyAlignment="1" applyProtection="1">
      <alignment horizontal="center" vertical="center" wrapText="1"/>
      <protection locked="0"/>
    </xf>
    <xf numFmtId="0" fontId="0" fillId="0" borderId="2" xfId="0" applyBorder="1" applyAlignment="1" applyProtection="1">
      <alignment horizontal="center" vertical="center"/>
      <protection locked="0"/>
    </xf>
    <xf numFmtId="0" fontId="19" fillId="0" borderId="2" xfId="3" applyBorder="1" applyAlignment="1" applyProtection="1">
      <alignment horizontal="center" vertical="center"/>
      <protection locked="0"/>
    </xf>
    <xf numFmtId="0" fontId="0" fillId="0" borderId="2" xfId="0" applyBorder="1" applyAlignment="1" applyProtection="1">
      <alignment vertical="center" wrapText="1"/>
      <protection locked="0"/>
    </xf>
    <xf numFmtId="0" fontId="19" fillId="6" borderId="17" xfId="3" applyFill="1" applyBorder="1" applyAlignment="1" applyProtection="1">
      <alignment horizontal="center" vertical="center" wrapText="1"/>
      <protection locked="0"/>
    </xf>
    <xf numFmtId="49" fontId="4" fillId="2" borderId="21" xfId="0" applyNumberFormat="1" applyFont="1" applyFill="1" applyBorder="1" applyAlignment="1" applyProtection="1">
      <alignment horizontal="center" vertical="center" wrapText="1"/>
      <protection locked="0"/>
    </xf>
    <xf numFmtId="0" fontId="21" fillId="0" borderId="0" xfId="0" applyFont="1" applyProtection="1">
      <protection locked="0"/>
    </xf>
    <xf numFmtId="0" fontId="20" fillId="6" borderId="2" xfId="0" applyFont="1" applyFill="1" applyBorder="1" applyAlignment="1" applyProtection="1">
      <alignment horizontal="center" vertical="center" wrapText="1"/>
      <protection locked="0"/>
    </xf>
    <xf numFmtId="0" fontId="18" fillId="6" borderId="2" xfId="0"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0" xfId="0" applyFont="1" applyAlignment="1" applyProtection="1">
      <alignment vertical="center"/>
      <protection locked="0" hidden="1"/>
    </xf>
    <xf numFmtId="0" fontId="5" fillId="4" borderId="6" xfId="0" applyFont="1" applyFill="1" applyBorder="1" applyAlignment="1" applyProtection="1">
      <alignment horizontal="center" vertical="center"/>
      <protection hidden="1"/>
    </xf>
    <xf numFmtId="49" fontId="4" fillId="4" borderId="11" xfId="0" applyNumberFormat="1"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49" fontId="4" fillId="4" borderId="4" xfId="0" applyNumberFormat="1" applyFont="1" applyFill="1" applyBorder="1" applyAlignment="1" applyProtection="1">
      <alignment horizontal="center" vertical="center" wrapText="1"/>
      <protection locked="0"/>
    </xf>
    <xf numFmtId="0" fontId="6" fillId="4" borderId="0" xfId="0" applyFont="1" applyFill="1" applyBorder="1" applyAlignment="1" applyProtection="1">
      <alignment vertical="center"/>
      <protection hidden="1"/>
    </xf>
    <xf numFmtId="0" fontId="4" fillId="4" borderId="2" xfId="0" applyFont="1" applyFill="1" applyBorder="1" applyAlignment="1" applyProtection="1">
      <alignment horizontal="center" vertical="center" wrapText="1"/>
      <protection hidden="1"/>
    </xf>
    <xf numFmtId="0" fontId="4" fillId="4" borderId="0" xfId="0" applyFont="1" applyFill="1" applyBorder="1" applyAlignment="1" applyProtection="1">
      <alignment horizontal="center" vertical="center" wrapText="1"/>
      <protection hidden="1"/>
    </xf>
    <xf numFmtId="0" fontId="4" fillId="4" borderId="0" xfId="0" applyFont="1" applyFill="1" applyBorder="1" applyAlignment="1" applyProtection="1">
      <alignment horizontal="center" vertical="center"/>
      <protection hidden="1"/>
    </xf>
    <xf numFmtId="0" fontId="4" fillId="4" borderId="0" xfId="0" applyFont="1" applyFill="1" applyBorder="1" applyAlignment="1" applyProtection="1">
      <alignment vertical="center" wrapText="1"/>
      <protection hidden="1"/>
    </xf>
    <xf numFmtId="0" fontId="4" fillId="4" borderId="0" xfId="0" applyFont="1" applyFill="1" applyBorder="1" applyAlignment="1" applyProtection="1">
      <alignment vertical="center"/>
      <protection hidden="1"/>
    </xf>
    <xf numFmtId="0" fontId="4" fillId="4" borderId="0" xfId="0" applyFont="1" applyFill="1" applyAlignment="1" applyProtection="1">
      <alignment vertical="center"/>
      <protection hidden="1"/>
    </xf>
    <xf numFmtId="0" fontId="4" fillId="0" borderId="2" xfId="0" applyFont="1" applyFill="1" applyBorder="1" applyAlignment="1" applyProtection="1">
      <alignment horizontal="center" vertical="center"/>
      <protection hidden="1"/>
    </xf>
    <xf numFmtId="0" fontId="5" fillId="0" borderId="6" xfId="0" applyFont="1" applyFill="1" applyBorder="1" applyAlignment="1" applyProtection="1">
      <alignment horizontal="center" vertical="center"/>
      <protection hidden="1"/>
    </xf>
    <xf numFmtId="49" fontId="4" fillId="0" borderId="11" xfId="0" applyNumberFormat="1"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4" fillId="0" borderId="4" xfId="0" applyNumberFormat="1" applyFont="1" applyFill="1" applyBorder="1" applyAlignment="1" applyProtection="1">
      <alignment horizontal="center" vertical="center" wrapText="1"/>
      <protection locked="0"/>
    </xf>
    <xf numFmtId="49" fontId="4" fillId="0" borderId="4" xfId="0" applyNumberFormat="1" applyFont="1" applyFill="1" applyBorder="1" applyAlignment="1" applyProtection="1">
      <alignment horizontal="center" vertical="center" wrapText="1"/>
      <protection locked="0"/>
    </xf>
    <xf numFmtId="0" fontId="4" fillId="0" borderId="21" xfId="0" applyFont="1" applyFill="1" applyBorder="1" applyAlignment="1" applyProtection="1">
      <alignment horizontal="center" vertical="center" wrapText="1"/>
      <protection locked="0"/>
    </xf>
    <xf numFmtId="0" fontId="6" fillId="0" borderId="0" xfId="0" applyFont="1" applyFill="1" applyBorder="1" applyAlignment="1" applyProtection="1">
      <alignment vertical="center"/>
      <protection hidden="1"/>
    </xf>
    <xf numFmtId="0" fontId="4" fillId="0"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vertical="center" wrapText="1"/>
      <protection hidden="1"/>
    </xf>
    <xf numFmtId="0" fontId="4" fillId="0" borderId="0" xfId="0" applyFont="1" applyFill="1" applyBorder="1" applyAlignment="1" applyProtection="1">
      <alignment vertical="center"/>
      <protection hidden="1"/>
    </xf>
    <xf numFmtId="0" fontId="4" fillId="0" borderId="0" xfId="0" applyFont="1" applyFill="1" applyAlignment="1" applyProtection="1">
      <alignment vertical="center"/>
      <protection hidden="1"/>
    </xf>
    <xf numFmtId="49" fontId="4" fillId="4" borderId="21" xfId="0" applyNumberFormat="1" applyFont="1" applyFill="1" applyBorder="1" applyAlignment="1" applyProtection="1">
      <alignment horizontal="center" vertical="center" wrapText="1"/>
      <protection locked="0"/>
    </xf>
    <xf numFmtId="0" fontId="13" fillId="0" borderId="0" xfId="0" applyFont="1" applyAlignment="1" applyProtection="1">
      <alignment horizontal="center" vertical="center" wrapText="1"/>
      <protection hidden="1"/>
    </xf>
    <xf numFmtId="0" fontId="14" fillId="0" borderId="0" xfId="0" applyFont="1" applyAlignment="1" applyProtection="1">
      <alignment horizontal="center" vertical="center" wrapText="1"/>
      <protection hidden="1"/>
    </xf>
    <xf numFmtId="0" fontId="14" fillId="0" borderId="0" xfId="0" applyFont="1" applyFill="1" applyBorder="1" applyAlignment="1" applyProtection="1">
      <alignment horizontal="center" vertical="center" wrapText="1"/>
      <protection hidden="1"/>
    </xf>
    <xf numFmtId="0" fontId="7" fillId="0" borderId="18" xfId="0" applyFont="1" applyBorder="1" applyAlignment="1" applyProtection="1">
      <alignment horizontal="left" vertical="center" wrapText="1" indent="1"/>
      <protection hidden="1"/>
    </xf>
    <xf numFmtId="0" fontId="7" fillId="0" borderId="0" xfId="0" applyFont="1" applyBorder="1" applyAlignment="1" applyProtection="1">
      <alignment horizontal="left" vertical="center" wrapText="1" indent="1"/>
      <protection hidden="1"/>
    </xf>
    <xf numFmtId="0" fontId="5" fillId="0" borderId="19" xfId="0" applyFont="1" applyFill="1" applyBorder="1" applyAlignment="1" applyProtection="1">
      <alignment horizontal="center" vertical="center" wrapText="1"/>
      <protection hidden="1"/>
    </xf>
    <xf numFmtId="0" fontId="5" fillId="0" borderId="28" xfId="0" applyFont="1" applyFill="1" applyBorder="1" applyAlignment="1" applyProtection="1">
      <alignment horizontal="center" vertical="center" wrapText="1"/>
      <protection hidden="1"/>
    </xf>
    <xf numFmtId="0" fontId="5" fillId="0" borderId="26" xfId="0" applyFont="1" applyFill="1" applyBorder="1" applyAlignment="1" applyProtection="1">
      <alignment horizontal="center" vertical="center" wrapText="1"/>
      <protection hidden="1"/>
    </xf>
    <xf numFmtId="0" fontId="5" fillId="0" borderId="25" xfId="0" applyFont="1" applyFill="1" applyBorder="1" applyAlignment="1" applyProtection="1">
      <alignment horizontal="center" vertical="center" wrapText="1"/>
      <protection hidden="1"/>
    </xf>
    <xf numFmtId="0" fontId="5" fillId="0" borderId="9" xfId="0" applyFont="1" applyFill="1" applyBorder="1" applyAlignment="1" applyProtection="1">
      <alignment horizontal="center" vertical="center" wrapText="1"/>
      <protection hidden="1"/>
    </xf>
    <xf numFmtId="0" fontId="5" fillId="0" borderId="27"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7" fillId="0" borderId="0" xfId="0" applyFont="1" applyBorder="1" applyAlignment="1" applyProtection="1">
      <alignment horizontal="center" vertical="center" wrapText="1"/>
      <protection hidden="1"/>
    </xf>
    <xf numFmtId="0" fontId="7" fillId="0" borderId="15" xfId="0" applyFont="1" applyBorder="1" applyAlignment="1" applyProtection="1">
      <alignment horizontal="left" vertical="center" wrapText="1" indent="1"/>
      <protection locked="0"/>
    </xf>
    <xf numFmtId="0" fontId="7" fillId="0" borderId="16" xfId="0" applyFont="1" applyBorder="1" applyAlignment="1" applyProtection="1">
      <alignment horizontal="left" vertical="center" wrapText="1" indent="1"/>
      <protection locked="0"/>
    </xf>
    <xf numFmtId="0" fontId="7" fillId="0" borderId="0" xfId="0" applyFont="1" applyBorder="1" applyAlignment="1" applyProtection="1">
      <alignment horizontal="right" vertical="center"/>
      <protection hidden="1"/>
    </xf>
    <xf numFmtId="0" fontId="7" fillId="0" borderId="17" xfId="0" applyFont="1" applyBorder="1" applyAlignment="1" applyProtection="1">
      <alignment horizontal="right" vertical="center"/>
      <protection hidden="1"/>
    </xf>
    <xf numFmtId="0" fontId="5" fillId="0" borderId="7"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7" fillId="0" borderId="0" xfId="0" applyFont="1" applyBorder="1" applyAlignment="1" applyProtection="1">
      <alignment horizontal="right" vertical="center" wrapText="1"/>
      <protection hidden="1"/>
    </xf>
    <xf numFmtId="0" fontId="11" fillId="0" borderId="0" xfId="0" applyFont="1" applyFill="1" applyBorder="1" applyAlignment="1" applyProtection="1">
      <alignment horizontal="right" vertical="center" wrapText="1"/>
      <protection hidden="1"/>
    </xf>
    <xf numFmtId="0" fontId="7" fillId="0" borderId="17" xfId="0" applyFont="1" applyBorder="1" applyAlignment="1" applyProtection="1">
      <alignment horizontal="right" vertical="center" wrapText="1"/>
      <protection hidden="1"/>
    </xf>
    <xf numFmtId="0" fontId="5" fillId="0" borderId="7" xfId="0" applyFont="1" applyBorder="1" applyAlignment="1" applyProtection="1">
      <alignment horizontal="center" vertical="center" wrapText="1"/>
      <protection hidden="1"/>
    </xf>
    <xf numFmtId="0" fontId="5" fillId="0" borderId="8" xfId="0" applyFont="1" applyBorder="1" applyAlignment="1" applyProtection="1">
      <alignment horizontal="center" vertical="center" wrapText="1"/>
      <protection hidden="1"/>
    </xf>
    <xf numFmtId="0" fontId="5" fillId="0" borderId="23" xfId="0" applyFont="1" applyFill="1" applyBorder="1" applyAlignment="1" applyProtection="1">
      <alignment horizontal="center" vertical="center" wrapText="1"/>
      <protection hidden="1"/>
    </xf>
    <xf numFmtId="0" fontId="7" fillId="0" borderId="15" xfId="0" applyFont="1" applyFill="1" applyBorder="1" applyAlignment="1" applyProtection="1">
      <alignment horizontal="left" vertical="center" wrapText="1" indent="1"/>
      <protection locked="0"/>
    </xf>
    <xf numFmtId="0" fontId="7" fillId="0" borderId="16" xfId="0" applyFont="1" applyFill="1" applyBorder="1" applyAlignment="1" applyProtection="1">
      <alignment horizontal="left" vertical="center" wrapText="1" indent="1"/>
      <protection locked="0"/>
    </xf>
    <xf numFmtId="0" fontId="5" fillId="0" borderId="2" xfId="0" applyFont="1" applyBorder="1" applyAlignment="1" applyProtection="1">
      <alignment horizontal="center" vertical="center" wrapText="1"/>
      <protection hidden="1"/>
    </xf>
    <xf numFmtId="0" fontId="5" fillId="0" borderId="13" xfId="0" applyFont="1" applyFill="1" applyBorder="1" applyAlignment="1" applyProtection="1">
      <alignment horizontal="center" vertical="center" wrapText="1"/>
      <protection hidden="1"/>
    </xf>
  </cellXfs>
  <cellStyles count="4">
    <cellStyle name="Hyperlink" xfId="3" builtinId="8"/>
    <cellStyle name="Normal" xfId="0" builtinId="0"/>
    <cellStyle name="Normal 2" xfId="1" xr:uid="{00000000-0005-0000-0000-000001000000}"/>
    <cellStyle name="Normal 3" xfId="2" xr:uid="{00000000-0005-0000-0000-000002000000}"/>
  </cellStyles>
  <dxfs count="195">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9"/>
        </patternFill>
      </fill>
    </dxf>
    <dxf>
      <fill>
        <patternFill patternType="solid">
          <bgColor indexed="22"/>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bgColor rgb="FF00B0F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bgColor rgb="FFFFFF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bgColor rgb="FF00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CW95"/>
  <sheetViews>
    <sheetView showGridLines="0" tabSelected="1" zoomScale="98" zoomScaleNormal="98" workbookViewId="0">
      <pane xSplit="2" ySplit="12" topLeftCell="H59" activePane="bottomRight" state="frozen"/>
      <selection pane="topRight" activeCell="C1" sqref="C1"/>
      <selection pane="bottomLeft" activeCell="A11" sqref="A11"/>
      <selection pane="bottomRight" activeCell="L54" sqref="L54"/>
    </sheetView>
  </sheetViews>
  <sheetFormatPr defaultColWidth="9.140625" defaultRowHeight="12.75" x14ac:dyDescent="0.2"/>
  <cols>
    <col min="1" max="2" width="15.7109375" style="1" customWidth="1"/>
    <col min="3" max="8" width="21.140625" style="1" customWidth="1"/>
    <col min="9" max="10" width="15.7109375" style="1" customWidth="1"/>
    <col min="11" max="11" width="15.7109375" style="2" customWidth="1"/>
    <col min="12" max="12" width="18.7109375" style="2" customWidth="1"/>
    <col min="13" max="13" width="15.7109375" style="2" customWidth="1"/>
    <col min="14" max="14" width="18.140625" style="2" customWidth="1"/>
    <col min="15" max="15" width="17.7109375" style="2" customWidth="1"/>
    <col min="16" max="16" width="33.42578125" style="2" customWidth="1"/>
    <col min="17" max="17" width="15.7109375" style="2" customWidth="1"/>
    <col min="18" max="21" width="19" style="2" customWidth="1"/>
    <col min="22" max="23" width="22.7109375" style="2" customWidth="1"/>
    <col min="24" max="26" width="15.7109375" style="2" customWidth="1"/>
    <col min="27" max="27" width="18.7109375" style="2" customWidth="1"/>
    <col min="28" max="28" width="17.7109375" style="42" customWidth="1"/>
    <col min="29" max="30" width="22.7109375" style="42" customWidth="1"/>
    <col min="31" max="31" width="16.5703125" style="42" customWidth="1"/>
    <col min="32" max="32" width="9.140625" style="42" customWidth="1"/>
    <col min="33" max="33" width="11.85546875" style="42" hidden="1" customWidth="1"/>
    <col min="34" max="35" width="9.140625" style="42" hidden="1" customWidth="1"/>
    <col min="36" max="36" width="7.42578125" style="42" hidden="1" customWidth="1"/>
    <col min="37" max="40" width="9.140625" style="42" customWidth="1"/>
    <col min="41" max="41" width="9.140625" style="43" customWidth="1"/>
    <col min="42" max="44" width="9.140625" style="16" customWidth="1"/>
    <col min="45" max="45" width="9.140625" style="4" customWidth="1"/>
    <col min="46" max="46" width="9.140625" style="42" customWidth="1"/>
    <col min="47" max="48" width="9.140625" style="16" customWidth="1"/>
    <col min="49" max="49" width="9.140625" style="16"/>
    <col min="50" max="16384" width="9.140625" style="1"/>
  </cols>
  <sheetData>
    <row r="1" spans="1:101" ht="20.25" customHeight="1" x14ac:dyDescent="0.2">
      <c r="A1" s="31"/>
      <c r="C1" s="144" t="s">
        <v>39</v>
      </c>
      <c r="D1" s="144"/>
      <c r="E1" s="144"/>
      <c r="F1" s="144"/>
      <c r="G1" s="144"/>
      <c r="H1" s="144"/>
      <c r="I1" s="144"/>
      <c r="J1" s="144"/>
      <c r="K1" s="60"/>
      <c r="L1" s="36" t="s">
        <v>112</v>
      </c>
      <c r="M1" s="132" t="str">
        <f>IF(AND(M2="",M6=""),"Status:  OK","")</f>
        <v/>
      </c>
      <c r="N1" s="132"/>
      <c r="O1" s="132"/>
      <c r="S1" s="53"/>
      <c r="T1" s="53"/>
      <c r="U1" s="68"/>
      <c r="V1" s="53"/>
      <c r="W1" s="53"/>
    </row>
    <row r="2" spans="1:101" ht="6" customHeight="1" thickBot="1" x14ac:dyDescent="0.25">
      <c r="A2" s="18"/>
      <c r="B2" s="16"/>
      <c r="C2" s="16"/>
      <c r="D2" s="16"/>
      <c r="E2" s="16"/>
      <c r="F2" s="16"/>
      <c r="G2" s="16"/>
      <c r="H2" s="16"/>
      <c r="I2" s="16"/>
      <c r="J2" s="16"/>
      <c r="K2" s="4"/>
      <c r="L2" s="4"/>
      <c r="M2" s="133" t="str">
        <f>IF(IF(OR(ISBLANK(C3),ISBLANK(H3),ISBLANK(C5),ISBLANK(H5),ISBLANK(C7),ISBLANK(G7),ISBLANK(C9)),1,0)=0,"","Missing or incorrect submitter      information")</f>
        <v/>
      </c>
      <c r="N2" s="133"/>
      <c r="O2" s="133"/>
    </row>
    <row r="3" spans="1:101" s="6" customFormat="1" ht="17.25" thickBot="1" x14ac:dyDescent="0.25">
      <c r="A3" s="147" t="s">
        <v>44</v>
      </c>
      <c r="B3" s="148"/>
      <c r="C3" s="157" t="s">
        <v>114</v>
      </c>
      <c r="D3" s="158"/>
      <c r="E3" s="19"/>
      <c r="F3" s="19"/>
      <c r="G3" s="29" t="s">
        <v>45</v>
      </c>
      <c r="H3" s="86" t="s">
        <v>113</v>
      </c>
      <c r="I3" s="19"/>
      <c r="M3" s="133"/>
      <c r="N3" s="133"/>
      <c r="O3" s="133"/>
      <c r="S3" s="54"/>
      <c r="AA3" s="7"/>
      <c r="AB3" s="15"/>
      <c r="AC3" s="15"/>
      <c r="AD3" s="15"/>
      <c r="AE3" s="15"/>
      <c r="AF3" s="15"/>
      <c r="AG3" s="15"/>
      <c r="AH3" s="15"/>
      <c r="AI3" s="15"/>
      <c r="AJ3" s="15"/>
      <c r="AK3" s="15"/>
      <c r="AL3" s="5"/>
      <c r="AM3" s="5"/>
      <c r="AN3" s="26"/>
      <c r="AO3" s="26"/>
      <c r="AP3" s="26"/>
      <c r="AQ3" s="11"/>
      <c r="AR3" s="11"/>
      <c r="AS3" s="26"/>
      <c r="AT3" s="13"/>
      <c r="AU3" s="26"/>
      <c r="AV3" s="26"/>
      <c r="AW3" s="26"/>
    </row>
    <row r="4" spans="1:101" s="6" customFormat="1" ht="6" customHeight="1" thickBot="1" x14ac:dyDescent="0.25">
      <c r="A4" s="30"/>
      <c r="B4" s="30"/>
      <c r="C4" s="34"/>
      <c r="D4" s="34"/>
      <c r="E4" s="34"/>
      <c r="F4" s="34"/>
      <c r="G4" s="34"/>
      <c r="H4" s="34"/>
      <c r="I4" s="34"/>
      <c r="K4" s="29"/>
      <c r="L4" s="17"/>
      <c r="M4" s="133"/>
      <c r="N4" s="133"/>
      <c r="O4" s="133"/>
      <c r="S4" s="54"/>
      <c r="X4" s="7"/>
      <c r="Y4" s="7"/>
      <c r="Z4" s="7"/>
      <c r="AA4" s="7"/>
      <c r="AB4" s="15"/>
      <c r="AC4" s="15"/>
      <c r="AD4" s="15"/>
      <c r="AE4" s="15"/>
      <c r="AF4" s="15"/>
      <c r="AG4" s="15"/>
      <c r="AH4" s="15"/>
      <c r="AI4" s="15"/>
      <c r="AJ4" s="15"/>
      <c r="AK4" s="15"/>
      <c r="AL4" s="5"/>
      <c r="AM4" s="5"/>
      <c r="AN4" s="26"/>
      <c r="AO4" s="26"/>
      <c r="AP4" s="26"/>
      <c r="AQ4" s="11"/>
      <c r="AR4" s="11"/>
      <c r="AS4" s="26"/>
      <c r="AT4" s="13"/>
      <c r="AU4" s="26"/>
      <c r="AV4" s="26"/>
      <c r="AW4" s="26"/>
    </row>
    <row r="5" spans="1:101" s="8" customFormat="1" ht="30" customHeight="1" thickBot="1" x14ac:dyDescent="0.25">
      <c r="A5" s="147" t="s">
        <v>46</v>
      </c>
      <c r="B5" s="148"/>
      <c r="C5" s="157" t="s">
        <v>115</v>
      </c>
      <c r="D5" s="158"/>
      <c r="E5" s="151" t="s">
        <v>53</v>
      </c>
      <c r="F5" s="151"/>
      <c r="G5" s="151"/>
      <c r="H5" s="87">
        <v>69</v>
      </c>
      <c r="I5" s="135" t="str">
        <f>IF(ISBLANK(H5),"Enter the number of the PARTICIPANTS' Organization in the cell to the left. See the 'Org List' tab below for the Org number. Complete a DIFFERENT TEMPLATE for each different Organization.",VLOOKUP(H5,'Org List'!A5:B82,2,FALSE))</f>
        <v>PNNL-Battelle</v>
      </c>
      <c r="J5" s="136"/>
      <c r="K5" s="136"/>
      <c r="L5" s="136"/>
      <c r="M5" s="136"/>
      <c r="N5" s="136"/>
      <c r="O5" s="136"/>
      <c r="P5" s="136"/>
      <c r="Q5" s="136"/>
      <c r="S5" s="54"/>
      <c r="AB5" s="15"/>
      <c r="AC5" s="15"/>
      <c r="AD5" s="15"/>
      <c r="AE5" s="15"/>
      <c r="AF5" s="5"/>
      <c r="AG5" s="5"/>
      <c r="AH5" s="15"/>
      <c r="AI5" s="15"/>
      <c r="AJ5" s="15"/>
      <c r="AK5" s="15"/>
      <c r="AL5" s="15"/>
      <c r="AM5" s="15"/>
      <c r="AN5" s="15"/>
      <c r="AO5" s="5"/>
      <c r="AP5" s="13"/>
      <c r="AQ5" s="13"/>
      <c r="AR5" s="13"/>
      <c r="AS5" s="15"/>
      <c r="AT5" s="15"/>
      <c r="AU5" s="13"/>
      <c r="AV5" s="13"/>
      <c r="AW5" s="13"/>
    </row>
    <row r="6" spans="1:101" s="23" customFormat="1" ht="6" customHeight="1" thickBot="1" x14ac:dyDescent="0.25">
      <c r="A6" s="32"/>
      <c r="B6" s="32"/>
      <c r="C6" s="19"/>
      <c r="D6" s="19"/>
      <c r="E6" s="19"/>
      <c r="F6" s="19"/>
      <c r="G6" s="19"/>
      <c r="H6" s="19"/>
      <c r="I6" s="19"/>
      <c r="J6" s="19"/>
      <c r="K6" s="19"/>
      <c r="L6" s="19"/>
      <c r="M6" s="134" t="str">
        <f>IF(OR(COUNTIF(B13:B62,"ok")=0,COUNTIF(B13:B62,"Incomplete")&gt;0),"Missing or incorrect information in data entry section","")</f>
        <v>Missing or incorrect information in data entry section</v>
      </c>
      <c r="N6" s="134"/>
      <c r="O6" s="134"/>
      <c r="S6" s="55"/>
      <c r="T6" s="55"/>
      <c r="U6" s="55"/>
      <c r="V6" s="55"/>
      <c r="W6" s="55"/>
      <c r="X6" s="22"/>
      <c r="Y6" s="21"/>
      <c r="Z6" s="41"/>
      <c r="AA6" s="41"/>
      <c r="AB6" s="39"/>
      <c r="AC6" s="39"/>
      <c r="AD6" s="39"/>
      <c r="AE6" s="39"/>
      <c r="AF6" s="39"/>
      <c r="AG6" s="39"/>
      <c r="AH6" s="39"/>
      <c r="AI6" s="39"/>
      <c r="AJ6" s="39"/>
      <c r="AK6" s="39"/>
      <c r="AL6" s="40"/>
      <c r="AM6" s="40"/>
      <c r="AN6" s="40"/>
      <c r="AO6" s="39"/>
      <c r="AP6" s="24"/>
      <c r="AQ6" s="44"/>
      <c r="AR6" s="24"/>
      <c r="AS6" s="24"/>
      <c r="AT6" s="45"/>
      <c r="AU6" s="24"/>
      <c r="AV6" s="24"/>
      <c r="AW6" s="24"/>
      <c r="CV6" s="25"/>
      <c r="CW6" s="25"/>
    </row>
    <row r="7" spans="1:101" s="23" customFormat="1" ht="18.75" thickBot="1" x14ac:dyDescent="0.25">
      <c r="A7" s="152" t="s">
        <v>4</v>
      </c>
      <c r="B7" s="152"/>
      <c r="C7" s="157" t="s">
        <v>116</v>
      </c>
      <c r="D7" s="158"/>
      <c r="F7" s="33" t="s">
        <v>106</v>
      </c>
      <c r="G7" s="145" t="s">
        <v>117</v>
      </c>
      <c r="H7" s="146"/>
      <c r="I7" s="19"/>
      <c r="J7" s="19"/>
      <c r="M7" s="134"/>
      <c r="N7" s="134"/>
      <c r="O7" s="134"/>
      <c r="V7" s="55"/>
      <c r="W7" s="55"/>
      <c r="X7" s="22"/>
      <c r="Y7" s="21"/>
      <c r="Z7" s="41"/>
      <c r="AA7" s="41"/>
      <c r="AB7" s="39"/>
      <c r="AC7" s="39"/>
      <c r="AD7" s="39"/>
      <c r="AE7" s="39"/>
      <c r="AF7" s="39"/>
      <c r="AG7" s="39"/>
      <c r="AH7" s="39"/>
      <c r="AI7" s="39"/>
      <c r="AJ7" s="39"/>
      <c r="AK7" s="39"/>
      <c r="AL7" s="40"/>
      <c r="AM7" s="40"/>
      <c r="AN7" s="40"/>
      <c r="AO7" s="39"/>
      <c r="AP7" s="24"/>
      <c r="AQ7" s="44"/>
      <c r="AR7" s="24"/>
      <c r="AS7" s="24"/>
      <c r="AT7" s="45"/>
      <c r="AU7" s="24"/>
      <c r="AV7" s="24"/>
      <c r="AW7" s="24"/>
      <c r="CV7" s="25"/>
      <c r="CW7" s="25"/>
    </row>
    <row r="8" spans="1:101" s="23" customFormat="1" ht="6" customHeight="1" thickBot="1" x14ac:dyDescent="0.25">
      <c r="A8" s="32"/>
      <c r="B8" s="32"/>
      <c r="C8" s="19"/>
      <c r="D8" s="19"/>
      <c r="E8" s="19"/>
      <c r="F8" s="19"/>
      <c r="G8" s="19"/>
      <c r="H8" s="19"/>
      <c r="I8" s="19"/>
      <c r="J8" s="19"/>
      <c r="K8" s="19"/>
      <c r="L8" s="19"/>
      <c r="M8" s="134"/>
      <c r="N8" s="134"/>
      <c r="O8" s="134"/>
      <c r="S8" s="57"/>
      <c r="T8" s="57"/>
      <c r="U8" s="67"/>
      <c r="V8" s="57"/>
      <c r="W8" s="57"/>
      <c r="X8" s="22"/>
      <c r="AB8" s="39"/>
      <c r="AC8" s="39"/>
      <c r="AD8" s="39"/>
      <c r="AE8" s="39"/>
      <c r="AF8" s="39"/>
      <c r="AG8" s="39"/>
      <c r="AH8" s="39"/>
      <c r="AI8" s="39"/>
      <c r="AJ8" s="39"/>
      <c r="AK8" s="39"/>
      <c r="AL8" s="40"/>
      <c r="AM8" s="40"/>
      <c r="AN8" s="40"/>
      <c r="AO8" s="39"/>
      <c r="AP8" s="24"/>
      <c r="AQ8" s="44"/>
      <c r="AR8" s="24"/>
      <c r="AS8" s="24"/>
      <c r="AT8" s="45"/>
      <c r="AU8" s="24"/>
      <c r="AV8" s="24"/>
      <c r="AW8" s="24"/>
      <c r="CV8" s="25"/>
      <c r="CW8" s="25"/>
    </row>
    <row r="9" spans="1:101" s="6" customFormat="1" ht="18.75" customHeight="1" thickBot="1" x14ac:dyDescent="0.25">
      <c r="A9" s="151" t="s">
        <v>6</v>
      </c>
      <c r="B9" s="153"/>
      <c r="C9" s="85">
        <v>44511</v>
      </c>
      <c r="D9" s="61"/>
      <c r="E9" s="61"/>
      <c r="F9" s="61"/>
      <c r="G9" s="61"/>
      <c r="H9" s="61"/>
      <c r="I9" s="59"/>
      <c r="J9" s="26"/>
      <c r="M9" s="143" t="s">
        <v>51</v>
      </c>
      <c r="N9" s="143"/>
      <c r="O9" s="143"/>
      <c r="P9" s="143"/>
      <c r="Q9" s="58"/>
      <c r="R9" s="137" t="s">
        <v>38</v>
      </c>
      <c r="S9" s="138"/>
      <c r="T9" s="138"/>
      <c r="U9" s="139"/>
      <c r="V9" s="143" t="s">
        <v>38</v>
      </c>
      <c r="W9" s="143"/>
      <c r="X9" s="143"/>
      <c r="Y9" s="143"/>
      <c r="Z9" s="143" t="s">
        <v>38</v>
      </c>
      <c r="AA9" s="143"/>
      <c r="AB9" s="143"/>
      <c r="AC9" s="143" t="s">
        <v>38</v>
      </c>
      <c r="AD9" s="143"/>
      <c r="AE9" s="143"/>
      <c r="AF9" s="15"/>
      <c r="AG9" s="15"/>
      <c r="AH9" s="15"/>
      <c r="AI9" s="15"/>
      <c r="AJ9" s="15"/>
      <c r="AK9" s="15"/>
      <c r="AL9" s="15"/>
      <c r="AM9" s="15"/>
      <c r="AN9" s="15"/>
      <c r="AO9" s="5"/>
      <c r="AP9" s="26"/>
      <c r="AQ9" s="44"/>
      <c r="AR9" s="26"/>
      <c r="AS9" s="26"/>
      <c r="AT9" s="13"/>
      <c r="AU9" s="26"/>
      <c r="AV9" s="26"/>
      <c r="AW9" s="26"/>
      <c r="CV9" s="7"/>
      <c r="CW9" s="7"/>
    </row>
    <row r="10" spans="1:101" s="6" customFormat="1" ht="18" customHeight="1" x14ac:dyDescent="0.2">
      <c r="B10" s="27"/>
      <c r="C10" s="27"/>
      <c r="D10" s="27"/>
      <c r="E10" s="27"/>
      <c r="F10" s="27"/>
      <c r="G10" s="27"/>
      <c r="H10" s="27"/>
      <c r="I10" s="27"/>
      <c r="J10" s="27"/>
      <c r="K10" s="28"/>
      <c r="L10" s="28"/>
      <c r="M10" s="143"/>
      <c r="N10" s="143"/>
      <c r="O10" s="143"/>
      <c r="P10" s="143"/>
      <c r="Q10" s="58"/>
      <c r="R10" s="140"/>
      <c r="S10" s="141"/>
      <c r="T10" s="141"/>
      <c r="U10" s="142"/>
      <c r="V10" s="143"/>
      <c r="W10" s="143"/>
      <c r="X10" s="143"/>
      <c r="Y10" s="143"/>
      <c r="Z10" s="143"/>
      <c r="AA10" s="143"/>
      <c r="AB10" s="143"/>
      <c r="AC10" s="143"/>
      <c r="AD10" s="143"/>
      <c r="AE10" s="143"/>
      <c r="AF10" s="15"/>
      <c r="AG10" s="15"/>
      <c r="AH10" s="15"/>
      <c r="AI10" s="15"/>
      <c r="AJ10" s="15"/>
      <c r="AK10" s="15"/>
      <c r="AL10" s="35"/>
      <c r="AM10" s="35"/>
      <c r="AN10" s="15"/>
      <c r="AO10" s="5"/>
      <c r="AP10" s="26"/>
      <c r="AQ10" s="44"/>
      <c r="AR10" s="26"/>
      <c r="AS10" s="26"/>
      <c r="AT10" s="13"/>
      <c r="AU10" s="26"/>
      <c r="AV10" s="26"/>
      <c r="AW10" s="26"/>
      <c r="CV10" s="7"/>
      <c r="CW10" s="7"/>
    </row>
    <row r="11" spans="1:101" ht="24.75" customHeight="1" x14ac:dyDescent="0.2">
      <c r="A11" s="154" t="s">
        <v>0</v>
      </c>
      <c r="B11" s="154" t="s">
        <v>2</v>
      </c>
      <c r="C11" s="149" t="s">
        <v>47</v>
      </c>
      <c r="D11" s="149" t="s">
        <v>42</v>
      </c>
      <c r="E11" s="149" t="s">
        <v>43</v>
      </c>
      <c r="F11" s="149" t="s">
        <v>107</v>
      </c>
      <c r="G11" s="143" t="s">
        <v>40</v>
      </c>
      <c r="H11" s="143"/>
      <c r="I11" s="149" t="s">
        <v>37</v>
      </c>
      <c r="J11" s="149" t="s">
        <v>36</v>
      </c>
      <c r="K11" s="149" t="s">
        <v>35</v>
      </c>
      <c r="L11" s="137" t="s">
        <v>52</v>
      </c>
      <c r="M11" s="149" t="s">
        <v>49</v>
      </c>
      <c r="N11" s="143" t="s">
        <v>33</v>
      </c>
      <c r="O11" s="143"/>
      <c r="P11" s="143" t="s">
        <v>109</v>
      </c>
      <c r="Q11" s="4"/>
      <c r="R11" s="159" t="s">
        <v>7</v>
      </c>
      <c r="S11" s="143" t="str">
        <f>D11&amp;" Status"</f>
        <v xml:space="preserve"> Last Name
of Non-Government Standards Body (NGSB)
Participant Status</v>
      </c>
      <c r="T11" s="143" t="str">
        <f>E11&amp;" Status"</f>
        <v xml:space="preserve"> First Name
of Non-Government Standards Body (NGSB)
Participant Status</v>
      </c>
      <c r="U11" s="139" t="str">
        <f>F11&amp;" Status"</f>
        <v xml:space="preserve"> Email Address
of Non-Government Standards Body (NGSB)
Participant Status</v>
      </c>
      <c r="V11" s="143" t="str">
        <f>G11</f>
        <v xml:space="preserve"> Employment Status (Complete One Column only for Each Row)</v>
      </c>
      <c r="W11" s="143"/>
      <c r="X11" s="143" t="str">
        <f>I11&amp;" Status"</f>
        <v xml:space="preserve"> Name of Non-Government Standards Body (NGSB) Status</v>
      </c>
      <c r="Y11" s="143" t="str">
        <f>J11&amp;" Status"</f>
        <v xml:space="preserve"> Country of Non-Government Standards Body (NGSB) Status</v>
      </c>
      <c r="Z11" s="143" t="str">
        <f>K11&amp;" Status"</f>
        <v xml:space="preserve"> Name of Main Committee Status</v>
      </c>
      <c r="AA11" s="143" t="str">
        <f>L11&amp;" Status"</f>
        <v xml:space="preserve"> Name and/or Number of Activity (e.g., committee, sub-committee, working group, task group) Status</v>
      </c>
      <c r="AB11" s="143" t="str">
        <f>M11&amp;" Status"</f>
        <v xml:space="preserve"> Voting Status:
'V' for Voting or
'NV' for Nonvoting Status</v>
      </c>
      <c r="AC11" s="143" t="str">
        <f>N11</f>
        <v xml:space="preserve"> Representation (Complete One Column only for Each Row)</v>
      </c>
      <c r="AD11" s="143"/>
      <c r="AE11" s="143" t="str">
        <f>P11&amp;" Status"</f>
        <v>ID/Title of Standards Relevant to DOE Mission Status</v>
      </c>
      <c r="AF11" s="43"/>
      <c r="AG11" s="16"/>
      <c r="AH11" s="16"/>
      <c r="AI11" s="16"/>
      <c r="AJ11" s="47"/>
      <c r="AK11" s="16"/>
      <c r="AL11" s="16"/>
      <c r="AM11" s="16"/>
      <c r="AN11" s="1"/>
      <c r="AO11" s="1"/>
      <c r="AP11" s="1"/>
      <c r="AQ11" s="1"/>
      <c r="AR11" s="1"/>
      <c r="AS11" s="1"/>
      <c r="AT11" s="1"/>
      <c r="AU11" s="1"/>
      <c r="AV11" s="1"/>
      <c r="AW11" s="1"/>
      <c r="CJ11" s="2"/>
      <c r="CK11" s="2"/>
    </row>
    <row r="12" spans="1:101" s="6" customFormat="1" ht="102" customHeight="1" thickBot="1" x14ac:dyDescent="0.25">
      <c r="A12" s="155"/>
      <c r="B12" s="155"/>
      <c r="C12" s="150"/>
      <c r="D12" s="156"/>
      <c r="E12" s="156"/>
      <c r="F12" s="156"/>
      <c r="G12" s="52" t="s">
        <v>48</v>
      </c>
      <c r="H12" s="52" t="s">
        <v>41</v>
      </c>
      <c r="I12" s="150"/>
      <c r="J12" s="150"/>
      <c r="K12" s="150"/>
      <c r="L12" s="160"/>
      <c r="M12" s="150"/>
      <c r="N12" s="50" t="s">
        <v>50</v>
      </c>
      <c r="O12" s="50" t="s">
        <v>34</v>
      </c>
      <c r="P12" s="149"/>
      <c r="Q12" s="20"/>
      <c r="R12" s="159"/>
      <c r="S12" s="143"/>
      <c r="T12" s="143"/>
      <c r="U12" s="142"/>
      <c r="V12" s="66" t="str">
        <f>G12&amp;" Status"</f>
        <v xml:space="preserve"> DOE
Enter 'D' if Participant is Employed by DOE Status</v>
      </c>
      <c r="W12" s="66" t="str">
        <f>H12&amp;" Status"</f>
        <v xml:space="preserve"> Other
Specify the Employment Status of Participant Status</v>
      </c>
      <c r="X12" s="143"/>
      <c r="Y12" s="143"/>
      <c r="Z12" s="143"/>
      <c r="AA12" s="143"/>
      <c r="AB12" s="143"/>
      <c r="AC12" s="66" t="str">
        <f>N12&amp;" Status"</f>
        <v xml:space="preserve"> DOE
Enter 'D' if You are Formally Designated as an Official DOE Representative Status</v>
      </c>
      <c r="AD12" s="66" t="str">
        <f>O12&amp;" Status"</f>
        <v xml:space="preserve"> Other
Specify the Type of Representation Below Status</v>
      </c>
      <c r="AE12" s="143"/>
      <c r="AF12" s="9"/>
      <c r="AG12" s="14" t="s">
        <v>1</v>
      </c>
      <c r="AH12" s="51">
        <v>14</v>
      </c>
      <c r="AI12" s="39"/>
      <c r="AJ12" s="48" t="s">
        <v>3</v>
      </c>
      <c r="AK12" s="26"/>
      <c r="AL12" s="26"/>
      <c r="AM12" s="26"/>
    </row>
    <row r="13" spans="1:101" s="6" customFormat="1" ht="77.25" thickTop="1" x14ac:dyDescent="0.2">
      <c r="A13" s="12">
        <v>1</v>
      </c>
      <c r="B13" s="37" t="str">
        <f t="shared" ref="B13:B62" si="0">IF(COUNTIF(R13:AE13,"")=No_of_Columns,"",IF(COUNTIF(R13:AE13,"ok")=No_of_Columns,"ok","Incomplete"))</f>
        <v>ok</v>
      </c>
      <c r="C13" s="72" t="s">
        <v>128</v>
      </c>
      <c r="D13" s="73" t="s">
        <v>119</v>
      </c>
      <c r="E13" s="73" t="s">
        <v>120</v>
      </c>
      <c r="F13" s="73" t="s">
        <v>121</v>
      </c>
      <c r="G13" s="88"/>
      <c r="H13" s="89" t="s">
        <v>342</v>
      </c>
      <c r="I13" s="90" t="s">
        <v>123</v>
      </c>
      <c r="J13" s="89" t="s">
        <v>124</v>
      </c>
      <c r="K13" s="89" t="s">
        <v>125</v>
      </c>
      <c r="L13" s="91" t="s">
        <v>126</v>
      </c>
      <c r="M13" s="92"/>
      <c r="N13" s="73"/>
      <c r="O13" s="73"/>
      <c r="P13" s="74"/>
      <c r="Q13" s="49"/>
      <c r="R13" s="56" t="str">
        <f t="shared" ref="R13:R62" si="1">IF(COUNTA($C13:$P13)=0,"",IF(ISBLANK($C13),"Empty cell",IF(OR($C13="I",$C13="R",$C13="T"),"ok","Entry should be one of 'I', 'R', or 'T'")))</f>
        <v>ok</v>
      </c>
      <c r="S13" s="56" t="str">
        <f>IF(COUNTA($C13:$P13)=0,"",IF(ISBLANK(D13),"Empty cell","ok"))</f>
        <v>ok</v>
      </c>
      <c r="T13" s="56" t="str">
        <f>IF(COUNTA($C13:$P13)=0,"",IF(ISBLANK(E13),"Empty cell","ok"))</f>
        <v>ok</v>
      </c>
      <c r="U13" s="56" t="str">
        <f>IF(COUNTA($C13:$P13)=0,"",IF(ISBLANK(F13),"Empty cell",IF(IF(ISERROR(FIND("@",F13)),1,0)+IF(ISERROR(FIND(".",F13)),1,0)&gt;0,"Entry is not an email address","ok")))</f>
        <v>ok</v>
      </c>
      <c r="V13" s="56" t="str">
        <f>IF(COUNTA($C13:$P13)=0,"",IF(G13="D",IF(ISBLANK(H13),"ok","Entries should not be made in both columns"),IF(ISBLANK(G13),IF(ISBLANK(H13),"Empty cell","ok"),"Entry should be 'D'")))</f>
        <v>ok</v>
      </c>
      <c r="W13" s="56" t="str">
        <f>IF(COUNTA($C13:$P13)=0,"",IF(G13="D",IF(ISBLANK(H13),"ok","Entries should not be made in both columns"),IF(ISBLANK(G13),IF(ISBLANK(H13),"Empty cell","ok"),IF(ISBLANK(H13),"ok","Entries should not be made in both columns"))))</f>
        <v>ok</v>
      </c>
      <c r="X13" s="56" t="str">
        <f t="shared" ref="X13:X62" si="2">IF(COUNTA($C13:$P13)=0,"",IF(ISBLANK($I13),"Empty cell","ok"))</f>
        <v>ok</v>
      </c>
      <c r="Y13" s="56" t="str">
        <f t="shared" ref="Y13:Y62" si="3">IF(COUNTA($C13:$P13)=0,"",IF(ISBLANK($J13),"Empty cell","ok"))</f>
        <v>ok</v>
      </c>
      <c r="Z13" s="56" t="str">
        <f t="shared" ref="Z13:Z62" si="4">IF(COUNTA($C13:$P13)=0,"",IF(ISBLANK($K13),"Empty cell","ok"))</f>
        <v>ok</v>
      </c>
      <c r="AA13" s="56" t="str">
        <f t="shared" ref="AA13:AA62" si="5">IF(COUNTA($C13:$P13)=0,"",IF(ISBLANK($L13),"Empty cell","ok"))</f>
        <v>ok</v>
      </c>
      <c r="AB13" s="56" t="str">
        <f t="shared" ref="AB13:AB62" si="6">IF(COUNTA($C13:$P13)=0,"",IF(C13="T",IF(ISBLANK($M13),"ok","No entry should be made"),IF(ISBLANK($M13),"Empty cell",IF(OR($M13="V",$M13="NV"),"ok","Entry should be one of 'V' or 'NV'"))))</f>
        <v>ok</v>
      </c>
      <c r="AC13" s="56" t="str">
        <f>IF(COUNTA($C13:$P13)=0,"",IF(C13="T",IF(ISBLANK($N13),"ok","No entry should be made"),IF(N13="D",IF(ISBLANK(O13),"ok","Entries should not be made in both columns"),IF(ISBLANK(N13),IF(ISBLANK(O13),"Empty cell","ok"),"Entry should be 'D'"))))</f>
        <v>ok</v>
      </c>
      <c r="AD13" s="56" t="str">
        <f>IF(COUNTA($C13:$P13)=0,"",IF(C13="T",IF(ISBLANK($O13),"ok","No entry should be made"),IF(N13="D",IF(ISBLANK(O13),"ok","Entries should not be made in both columns"),IF(ISBLANK(N13),IF(ISBLANK(O13),"Empty cell","ok"),IF(ISBLANK(O13),"ok","Entries should not be made in both columns")))))</f>
        <v>ok</v>
      </c>
      <c r="AE13" s="56" t="str">
        <f t="shared" ref="AE13:AE62" si="7">IF(COUNTA($C13:$P13)=0,"",IF(C13="T",IF(ISBLANK($P13),"ok","No entry should be made"),IF(ISBLANK($P13),"Empty cell","ok")))</f>
        <v>ok</v>
      </c>
      <c r="AF13" s="5"/>
      <c r="AI13" s="11"/>
      <c r="AJ13" s="13" t="s">
        <v>5</v>
      </c>
      <c r="AK13" s="26"/>
      <c r="AL13" s="26"/>
      <c r="AM13" s="26"/>
    </row>
    <row r="14" spans="1:101" s="6" customFormat="1" ht="25.5" customHeight="1" x14ac:dyDescent="0.2">
      <c r="A14" s="12">
        <v>2</v>
      </c>
      <c r="B14" s="37" t="str">
        <f t="shared" si="0"/>
        <v>ok</v>
      </c>
      <c r="C14" s="75" t="s">
        <v>118</v>
      </c>
      <c r="D14" s="77" t="s">
        <v>129</v>
      </c>
      <c r="E14" s="77" t="s">
        <v>130</v>
      </c>
      <c r="F14" s="77" t="s">
        <v>131</v>
      </c>
      <c r="G14" s="77"/>
      <c r="H14" s="89" t="s">
        <v>122</v>
      </c>
      <c r="I14" s="77" t="s">
        <v>132</v>
      </c>
      <c r="J14" s="89" t="s">
        <v>124</v>
      </c>
      <c r="K14" s="77" t="s">
        <v>133</v>
      </c>
      <c r="L14" s="77" t="s">
        <v>343</v>
      </c>
      <c r="M14" s="77" t="s">
        <v>127</v>
      </c>
      <c r="N14" s="77"/>
      <c r="O14" s="77" t="s">
        <v>134</v>
      </c>
      <c r="P14" s="79" t="s">
        <v>135</v>
      </c>
      <c r="Q14" s="49"/>
      <c r="R14" s="56" t="str">
        <f t="shared" si="1"/>
        <v>ok</v>
      </c>
      <c r="S14" s="56" t="str">
        <f t="shared" ref="S14:S62" si="8">IF(COUNTA($C14:$P14)=0,"",IF(ISBLANK(D14),"Empty cell","ok"))</f>
        <v>ok</v>
      </c>
      <c r="T14" s="56" t="str">
        <f t="shared" ref="T14:T62" si="9">IF(COUNTA($C14:$P14)=0,"",IF(ISBLANK(E14),"Empty cell","ok"))</f>
        <v>ok</v>
      </c>
      <c r="U14" s="56" t="str">
        <f t="shared" ref="U14:U62" si="10">IF(COUNTA($C14:$P14)=0,"",IF(ISBLANK(F14),"Empty cell",IF(IF(ISERROR(FIND("@",F14)),1,0)+IF(ISERROR(FIND(".",F14)),1,0)&gt;0,"Entry is not an email address","ok")))</f>
        <v>ok</v>
      </c>
      <c r="V14" s="56" t="str">
        <f t="shared" ref="V14:V62" si="11">IF(COUNTA($C14:$P14)=0,"",IF(G14="D",IF(ISBLANK(H14),"ok","Entries should not be made in both columns"),IF(ISBLANK(G14),IF(ISBLANK(H14),"Empty cell","ok"),"Entry should be 'D'")))</f>
        <v>ok</v>
      </c>
      <c r="W14" s="56" t="str">
        <f t="shared" ref="W14:W62" si="12">IF(COUNTA($C14:$P14)=0,"",IF(G14="D",IF(ISBLANK(H14),"ok","Entries should not be made in both columns"),IF(ISBLANK(G14),IF(ISBLANK(H14),"Empty cell","ok"),IF(ISBLANK(H14),"ok","Entries should not be made in both columns"))))</f>
        <v>ok</v>
      </c>
      <c r="X14" s="56" t="str">
        <f t="shared" si="2"/>
        <v>ok</v>
      </c>
      <c r="Y14" s="56" t="str">
        <f t="shared" si="3"/>
        <v>ok</v>
      </c>
      <c r="Z14" s="56" t="str">
        <f t="shared" si="4"/>
        <v>ok</v>
      </c>
      <c r="AA14" s="56" t="str">
        <f t="shared" si="5"/>
        <v>ok</v>
      </c>
      <c r="AB14" s="56" t="str">
        <f t="shared" si="6"/>
        <v>ok</v>
      </c>
      <c r="AC14" s="56" t="str">
        <f t="shared" ref="AC14:AC62" si="13">IF(COUNTA($C14:$P14)=0,"",IF(C14="T",IF(ISBLANK($N14),"ok","No entry should be made"),IF(N14="D",IF(ISBLANK(O14),"ok","Entries should not be made in both columns"),IF(ISBLANK(N14),IF(ISBLANK(O14),"Empty cell","ok"),"Entry should be 'D'"))))</f>
        <v>ok</v>
      </c>
      <c r="AD14" s="56" t="str">
        <f t="shared" ref="AD14:AD62" si="14">IF(COUNTA($C14:$P14)=0,"",IF(C14="T",IF(ISBLANK($O14),"ok","No entry should be made"),IF(N14="D",IF(ISBLANK(O14),"ok","Entries should not be made in both columns"),IF(ISBLANK(N14),IF(ISBLANK(O14),"Empty cell","ok"),IF(ISBLANK(O14),"ok","Entries should not be made in both columns")))))</f>
        <v>ok</v>
      </c>
      <c r="AE14" s="56" t="str">
        <f t="shared" si="7"/>
        <v>ok</v>
      </c>
      <c r="AF14" s="5"/>
      <c r="AG14" s="26"/>
      <c r="AH14" s="46"/>
      <c r="AI14" s="11"/>
      <c r="AJ14" s="13" t="s">
        <v>5</v>
      </c>
      <c r="AK14" s="26"/>
      <c r="AL14" s="26"/>
      <c r="AM14" s="26"/>
    </row>
    <row r="15" spans="1:101" s="6" customFormat="1" ht="102" x14ac:dyDescent="0.2">
      <c r="A15" s="12">
        <v>3</v>
      </c>
      <c r="B15" s="37" t="str">
        <f t="shared" si="0"/>
        <v>ok</v>
      </c>
      <c r="C15" s="75" t="s">
        <v>118</v>
      </c>
      <c r="D15" s="77" t="s">
        <v>129</v>
      </c>
      <c r="E15" s="77" t="s">
        <v>130</v>
      </c>
      <c r="F15" s="77" t="s">
        <v>131</v>
      </c>
      <c r="G15" s="77"/>
      <c r="H15" s="89" t="s">
        <v>122</v>
      </c>
      <c r="I15" s="77" t="s">
        <v>132</v>
      </c>
      <c r="J15" s="89" t="s">
        <v>124</v>
      </c>
      <c r="K15" s="77" t="s">
        <v>133</v>
      </c>
      <c r="L15" s="77" t="s">
        <v>136</v>
      </c>
      <c r="M15" s="77" t="s">
        <v>127</v>
      </c>
      <c r="N15" s="77"/>
      <c r="O15" s="77" t="s">
        <v>134</v>
      </c>
      <c r="P15" s="79" t="s">
        <v>137</v>
      </c>
      <c r="Q15" s="49"/>
      <c r="R15" s="56" t="str">
        <f t="shared" si="1"/>
        <v>ok</v>
      </c>
      <c r="S15" s="56" t="str">
        <f t="shared" si="8"/>
        <v>ok</v>
      </c>
      <c r="T15" s="56" t="str">
        <f t="shared" si="9"/>
        <v>ok</v>
      </c>
      <c r="U15" s="56" t="str">
        <f t="shared" si="10"/>
        <v>ok</v>
      </c>
      <c r="V15" s="56" t="str">
        <f t="shared" si="11"/>
        <v>ok</v>
      </c>
      <c r="W15" s="56" t="str">
        <f t="shared" si="12"/>
        <v>ok</v>
      </c>
      <c r="X15" s="56" t="str">
        <f t="shared" si="2"/>
        <v>ok</v>
      </c>
      <c r="Y15" s="56" t="str">
        <f t="shared" si="3"/>
        <v>ok</v>
      </c>
      <c r="Z15" s="56" t="str">
        <f t="shared" si="4"/>
        <v>ok</v>
      </c>
      <c r="AA15" s="56" t="str">
        <f t="shared" si="5"/>
        <v>ok</v>
      </c>
      <c r="AB15" s="56" t="str">
        <f t="shared" si="6"/>
        <v>ok</v>
      </c>
      <c r="AC15" s="56" t="str">
        <f t="shared" si="13"/>
        <v>ok</v>
      </c>
      <c r="AD15" s="56" t="str">
        <f t="shared" si="14"/>
        <v>ok</v>
      </c>
      <c r="AE15" s="56" t="str">
        <f t="shared" si="7"/>
        <v>ok</v>
      </c>
      <c r="AF15" s="5"/>
      <c r="AG15" s="26"/>
      <c r="AH15" s="11"/>
      <c r="AI15" s="11"/>
      <c r="AJ15" s="13" t="s">
        <v>5</v>
      </c>
      <c r="AK15" s="26"/>
      <c r="AL15" s="26"/>
      <c r="AM15" s="26"/>
    </row>
    <row r="16" spans="1:101" s="6" customFormat="1" ht="102" x14ac:dyDescent="0.2">
      <c r="A16" s="12">
        <v>4</v>
      </c>
      <c r="B16" s="37" t="str">
        <f t="shared" si="0"/>
        <v>ok</v>
      </c>
      <c r="C16" s="75" t="s">
        <v>118</v>
      </c>
      <c r="D16" s="93" t="s">
        <v>138</v>
      </c>
      <c r="E16" s="94" t="s">
        <v>139</v>
      </c>
      <c r="F16" s="95" t="s">
        <v>140</v>
      </c>
      <c r="G16" s="77"/>
      <c r="H16" s="89" t="s">
        <v>122</v>
      </c>
      <c r="I16" s="77" t="s">
        <v>141</v>
      </c>
      <c r="J16" s="89" t="s">
        <v>124</v>
      </c>
      <c r="K16" s="77" t="s">
        <v>142</v>
      </c>
      <c r="L16" s="77" t="s">
        <v>145</v>
      </c>
      <c r="M16" s="77" t="s">
        <v>127</v>
      </c>
      <c r="N16" s="77"/>
      <c r="O16" s="77" t="s">
        <v>127</v>
      </c>
      <c r="P16" s="79" t="s">
        <v>144</v>
      </c>
      <c r="Q16" s="49"/>
      <c r="R16" s="56" t="str">
        <f t="shared" si="1"/>
        <v>ok</v>
      </c>
      <c r="S16" s="56" t="str">
        <f t="shared" si="8"/>
        <v>ok</v>
      </c>
      <c r="T16" s="56" t="str">
        <f t="shared" si="9"/>
        <v>ok</v>
      </c>
      <c r="U16" s="56" t="str">
        <f t="shared" si="10"/>
        <v>ok</v>
      </c>
      <c r="V16" s="56" t="str">
        <f t="shared" si="11"/>
        <v>ok</v>
      </c>
      <c r="W16" s="56" t="str">
        <f t="shared" si="12"/>
        <v>ok</v>
      </c>
      <c r="X16" s="56" t="str">
        <f t="shared" si="2"/>
        <v>ok</v>
      </c>
      <c r="Y16" s="56" t="str">
        <f t="shared" si="3"/>
        <v>ok</v>
      </c>
      <c r="Z16" s="56" t="str">
        <f t="shared" si="4"/>
        <v>ok</v>
      </c>
      <c r="AA16" s="56" t="str">
        <f t="shared" si="5"/>
        <v>ok</v>
      </c>
      <c r="AB16" s="56" t="str">
        <f t="shared" si="6"/>
        <v>ok</v>
      </c>
      <c r="AC16" s="56" t="str">
        <f t="shared" si="13"/>
        <v>ok</v>
      </c>
      <c r="AD16" s="56" t="str">
        <f t="shared" si="14"/>
        <v>ok</v>
      </c>
      <c r="AE16" s="56" t="str">
        <f t="shared" si="7"/>
        <v>ok</v>
      </c>
      <c r="AF16" s="5"/>
      <c r="AG16" s="13"/>
      <c r="AH16" s="15"/>
      <c r="AI16" s="15"/>
      <c r="AJ16" s="13" t="s">
        <v>5</v>
      </c>
      <c r="AK16" s="26"/>
      <c r="AL16" s="26"/>
      <c r="AM16" s="26"/>
    </row>
    <row r="17" spans="1:39" s="6" customFormat="1" ht="165.75" x14ac:dyDescent="0.2">
      <c r="A17" s="12">
        <v>5</v>
      </c>
      <c r="B17" s="37" t="str">
        <f t="shared" si="0"/>
        <v>ok</v>
      </c>
      <c r="C17" s="75" t="s">
        <v>118</v>
      </c>
      <c r="D17" s="93" t="s">
        <v>138</v>
      </c>
      <c r="E17" s="94" t="s">
        <v>139</v>
      </c>
      <c r="F17" s="95" t="s">
        <v>140</v>
      </c>
      <c r="G17" s="77"/>
      <c r="H17" s="89" t="s">
        <v>122</v>
      </c>
      <c r="I17" s="77" t="s">
        <v>141</v>
      </c>
      <c r="J17" s="89" t="s">
        <v>124</v>
      </c>
      <c r="K17" s="77" t="s">
        <v>143</v>
      </c>
      <c r="L17" s="77" t="s">
        <v>145</v>
      </c>
      <c r="M17" s="77" t="s">
        <v>127</v>
      </c>
      <c r="N17" s="77"/>
      <c r="O17" s="77" t="s">
        <v>146</v>
      </c>
      <c r="P17" s="79" t="s">
        <v>147</v>
      </c>
      <c r="Q17" s="49"/>
      <c r="R17" s="56" t="str">
        <f t="shared" si="1"/>
        <v>ok</v>
      </c>
      <c r="S17" s="56" t="str">
        <f t="shared" si="8"/>
        <v>ok</v>
      </c>
      <c r="T17" s="56" t="str">
        <f t="shared" si="9"/>
        <v>ok</v>
      </c>
      <c r="U17" s="56" t="str">
        <f t="shared" si="10"/>
        <v>ok</v>
      </c>
      <c r="V17" s="56" t="str">
        <f t="shared" si="11"/>
        <v>ok</v>
      </c>
      <c r="W17" s="56" t="str">
        <f t="shared" si="12"/>
        <v>ok</v>
      </c>
      <c r="X17" s="56" t="str">
        <f t="shared" si="2"/>
        <v>ok</v>
      </c>
      <c r="Y17" s="56" t="str">
        <f t="shared" si="3"/>
        <v>ok</v>
      </c>
      <c r="Z17" s="56" t="str">
        <f t="shared" si="4"/>
        <v>ok</v>
      </c>
      <c r="AA17" s="56" t="str">
        <f t="shared" si="5"/>
        <v>ok</v>
      </c>
      <c r="AB17" s="56" t="str">
        <f t="shared" si="6"/>
        <v>ok</v>
      </c>
      <c r="AC17" s="56" t="str">
        <f t="shared" si="13"/>
        <v>ok</v>
      </c>
      <c r="AD17" s="56" t="str">
        <f t="shared" si="14"/>
        <v>ok</v>
      </c>
      <c r="AE17" s="56" t="str">
        <f t="shared" si="7"/>
        <v>ok</v>
      </c>
      <c r="AF17" s="5"/>
      <c r="AG17" s="14"/>
      <c r="AH17" s="10"/>
      <c r="AI17" s="10"/>
      <c r="AJ17" s="13" t="s">
        <v>5</v>
      </c>
      <c r="AK17" s="26"/>
      <c r="AL17" s="26"/>
      <c r="AM17" s="26"/>
    </row>
    <row r="18" spans="1:39" s="6" customFormat="1" ht="89.25" x14ac:dyDescent="0.2">
      <c r="A18" s="12">
        <v>6</v>
      </c>
      <c r="B18" s="37" t="str">
        <f t="shared" si="0"/>
        <v>ok</v>
      </c>
      <c r="C18" s="75" t="s">
        <v>128</v>
      </c>
      <c r="D18" s="77" t="s">
        <v>148</v>
      </c>
      <c r="E18" s="77" t="s">
        <v>149</v>
      </c>
      <c r="F18" s="77" t="s">
        <v>150</v>
      </c>
      <c r="G18" s="77"/>
      <c r="H18" s="89" t="s">
        <v>342</v>
      </c>
      <c r="I18" s="96" t="s">
        <v>151</v>
      </c>
      <c r="J18" s="89" t="s">
        <v>124</v>
      </c>
      <c r="K18" s="97" t="s">
        <v>152</v>
      </c>
      <c r="L18" s="78" t="s">
        <v>153</v>
      </c>
      <c r="M18" s="77"/>
      <c r="N18" s="77"/>
      <c r="O18" s="77"/>
      <c r="P18" s="79"/>
      <c r="Q18" s="49"/>
      <c r="R18" s="56" t="str">
        <f t="shared" si="1"/>
        <v>ok</v>
      </c>
      <c r="S18" s="56" t="str">
        <f t="shared" si="8"/>
        <v>ok</v>
      </c>
      <c r="T18" s="56" t="str">
        <f t="shared" si="9"/>
        <v>ok</v>
      </c>
      <c r="U18" s="56" t="str">
        <f t="shared" si="10"/>
        <v>ok</v>
      </c>
      <c r="V18" s="56" t="str">
        <f t="shared" si="11"/>
        <v>ok</v>
      </c>
      <c r="W18" s="56" t="str">
        <f t="shared" si="12"/>
        <v>ok</v>
      </c>
      <c r="X18" s="56" t="str">
        <f t="shared" si="2"/>
        <v>ok</v>
      </c>
      <c r="Y18" s="56" t="str">
        <f t="shared" si="3"/>
        <v>ok</v>
      </c>
      <c r="Z18" s="56" t="str">
        <f t="shared" si="4"/>
        <v>ok</v>
      </c>
      <c r="AA18" s="56" t="str">
        <f t="shared" si="5"/>
        <v>ok</v>
      </c>
      <c r="AB18" s="56" t="str">
        <f t="shared" si="6"/>
        <v>ok</v>
      </c>
      <c r="AC18" s="56" t="str">
        <f t="shared" si="13"/>
        <v>ok</v>
      </c>
      <c r="AD18" s="56" t="str">
        <f t="shared" si="14"/>
        <v>ok</v>
      </c>
      <c r="AE18" s="56" t="str">
        <f t="shared" si="7"/>
        <v>ok</v>
      </c>
      <c r="AF18" s="5"/>
      <c r="AG18" s="11"/>
      <c r="AH18" s="11"/>
      <c r="AI18" s="11"/>
      <c r="AJ18" s="13" t="s">
        <v>5</v>
      </c>
      <c r="AK18" s="26"/>
      <c r="AL18" s="26"/>
      <c r="AM18" s="26"/>
    </row>
    <row r="19" spans="1:39" s="6" customFormat="1" ht="76.5" x14ac:dyDescent="0.2">
      <c r="A19" s="12">
        <v>7</v>
      </c>
      <c r="B19" s="37" t="str">
        <f t="shared" si="0"/>
        <v>ok</v>
      </c>
      <c r="C19" s="75" t="s">
        <v>118</v>
      </c>
      <c r="D19" s="77" t="s">
        <v>154</v>
      </c>
      <c r="E19" s="77" t="s">
        <v>155</v>
      </c>
      <c r="F19" s="77" t="s">
        <v>156</v>
      </c>
      <c r="G19" s="77"/>
      <c r="H19" s="89" t="s">
        <v>122</v>
      </c>
      <c r="I19" s="96" t="s">
        <v>157</v>
      </c>
      <c r="J19" s="89" t="s">
        <v>124</v>
      </c>
      <c r="K19" s="76" t="s">
        <v>159</v>
      </c>
      <c r="L19" s="78" t="s">
        <v>158</v>
      </c>
      <c r="M19" s="77" t="s">
        <v>162</v>
      </c>
      <c r="N19" s="77"/>
      <c r="O19" s="77" t="s">
        <v>160</v>
      </c>
      <c r="P19" s="79" t="s">
        <v>161</v>
      </c>
      <c r="Q19" s="49"/>
      <c r="R19" s="56" t="str">
        <f t="shared" si="1"/>
        <v>ok</v>
      </c>
      <c r="S19" s="56" t="str">
        <f t="shared" si="8"/>
        <v>ok</v>
      </c>
      <c r="T19" s="56" t="str">
        <f t="shared" si="9"/>
        <v>ok</v>
      </c>
      <c r="U19" s="56" t="str">
        <f t="shared" si="10"/>
        <v>ok</v>
      </c>
      <c r="V19" s="56" t="str">
        <f t="shared" si="11"/>
        <v>ok</v>
      </c>
      <c r="W19" s="56" t="str">
        <f t="shared" si="12"/>
        <v>ok</v>
      </c>
      <c r="X19" s="56" t="str">
        <f t="shared" si="2"/>
        <v>ok</v>
      </c>
      <c r="Y19" s="56" t="str">
        <f t="shared" si="3"/>
        <v>ok</v>
      </c>
      <c r="Z19" s="56" t="str">
        <f t="shared" si="4"/>
        <v>ok</v>
      </c>
      <c r="AA19" s="56" t="str">
        <f t="shared" si="5"/>
        <v>ok</v>
      </c>
      <c r="AB19" s="56" t="str">
        <f t="shared" si="6"/>
        <v>ok</v>
      </c>
      <c r="AC19" s="56" t="str">
        <f t="shared" si="13"/>
        <v>ok</v>
      </c>
      <c r="AD19" s="56" t="str">
        <f t="shared" si="14"/>
        <v>ok</v>
      </c>
      <c r="AE19" s="56" t="str">
        <f t="shared" si="7"/>
        <v>ok</v>
      </c>
      <c r="AF19" s="5"/>
      <c r="AG19" s="11"/>
      <c r="AH19" s="11"/>
      <c r="AI19" s="11"/>
      <c r="AJ19" s="13" t="s">
        <v>5</v>
      </c>
      <c r="AK19" s="26"/>
      <c r="AL19" s="26"/>
      <c r="AM19" s="26"/>
    </row>
    <row r="20" spans="1:39" s="6" customFormat="1" ht="76.5" x14ac:dyDescent="0.2">
      <c r="A20" s="12">
        <v>8</v>
      </c>
      <c r="B20" s="37" t="str">
        <f t="shared" si="0"/>
        <v>ok</v>
      </c>
      <c r="C20" s="75" t="s">
        <v>118</v>
      </c>
      <c r="D20" s="77" t="s">
        <v>154</v>
      </c>
      <c r="E20" s="77" t="s">
        <v>155</v>
      </c>
      <c r="F20" s="77" t="s">
        <v>156</v>
      </c>
      <c r="G20" s="77"/>
      <c r="H20" s="89" t="s">
        <v>122</v>
      </c>
      <c r="I20" s="76" t="s">
        <v>163</v>
      </c>
      <c r="J20" s="89" t="s">
        <v>124</v>
      </c>
      <c r="K20" s="76" t="s">
        <v>164</v>
      </c>
      <c r="L20" s="78" t="s">
        <v>165</v>
      </c>
      <c r="M20" s="77" t="s">
        <v>127</v>
      </c>
      <c r="N20" s="77"/>
      <c r="O20" s="77" t="s">
        <v>348</v>
      </c>
      <c r="P20" s="79" t="s">
        <v>344</v>
      </c>
      <c r="Q20" s="49"/>
      <c r="R20" s="56" t="str">
        <f t="shared" si="1"/>
        <v>ok</v>
      </c>
      <c r="S20" s="56" t="str">
        <f t="shared" si="8"/>
        <v>ok</v>
      </c>
      <c r="T20" s="56" t="str">
        <f t="shared" si="9"/>
        <v>ok</v>
      </c>
      <c r="U20" s="56" t="str">
        <f t="shared" si="10"/>
        <v>ok</v>
      </c>
      <c r="V20" s="56" t="str">
        <f t="shared" si="11"/>
        <v>ok</v>
      </c>
      <c r="W20" s="56" t="str">
        <f t="shared" si="12"/>
        <v>ok</v>
      </c>
      <c r="X20" s="56" t="str">
        <f t="shared" si="2"/>
        <v>ok</v>
      </c>
      <c r="Y20" s="56" t="str">
        <f t="shared" si="3"/>
        <v>ok</v>
      </c>
      <c r="Z20" s="56" t="str">
        <f t="shared" si="4"/>
        <v>ok</v>
      </c>
      <c r="AA20" s="56" t="str">
        <f t="shared" si="5"/>
        <v>ok</v>
      </c>
      <c r="AB20" s="56" t="str">
        <f t="shared" si="6"/>
        <v>ok</v>
      </c>
      <c r="AC20" s="56" t="str">
        <f t="shared" si="13"/>
        <v>ok</v>
      </c>
      <c r="AD20" s="56" t="str">
        <f t="shared" si="14"/>
        <v>ok</v>
      </c>
      <c r="AE20" s="56" t="str">
        <f t="shared" si="7"/>
        <v>ok</v>
      </c>
      <c r="AF20" s="5"/>
      <c r="AG20" s="11"/>
      <c r="AH20" s="11"/>
      <c r="AI20" s="11"/>
      <c r="AJ20" s="13" t="s">
        <v>5</v>
      </c>
      <c r="AK20" s="26"/>
      <c r="AL20" s="26"/>
      <c r="AM20" s="26"/>
    </row>
    <row r="21" spans="1:39" s="6" customFormat="1" ht="38.25" x14ac:dyDescent="0.2">
      <c r="A21" s="12">
        <v>9</v>
      </c>
      <c r="B21" s="37" t="str">
        <f t="shared" si="0"/>
        <v>ok</v>
      </c>
      <c r="C21" s="75" t="s">
        <v>118</v>
      </c>
      <c r="D21" s="77" t="s">
        <v>167</v>
      </c>
      <c r="E21" s="77" t="s">
        <v>168</v>
      </c>
      <c r="F21" s="77" t="s">
        <v>169</v>
      </c>
      <c r="G21" s="77"/>
      <c r="H21" s="89" t="s">
        <v>122</v>
      </c>
      <c r="I21" s="76" t="s">
        <v>170</v>
      </c>
      <c r="J21" s="89" t="s">
        <v>124</v>
      </c>
      <c r="K21" s="76" t="s">
        <v>171</v>
      </c>
      <c r="L21" s="78" t="s">
        <v>172</v>
      </c>
      <c r="M21" s="77" t="s">
        <v>127</v>
      </c>
      <c r="N21" s="77"/>
      <c r="O21" s="77" t="s">
        <v>173</v>
      </c>
      <c r="P21" s="79" t="s">
        <v>174</v>
      </c>
      <c r="Q21" s="49"/>
      <c r="R21" s="56" t="str">
        <f t="shared" si="1"/>
        <v>ok</v>
      </c>
      <c r="S21" s="56" t="str">
        <f t="shared" si="8"/>
        <v>ok</v>
      </c>
      <c r="T21" s="56" t="str">
        <f t="shared" si="9"/>
        <v>ok</v>
      </c>
      <c r="U21" s="56" t="str">
        <f t="shared" si="10"/>
        <v>ok</v>
      </c>
      <c r="V21" s="56" t="str">
        <f t="shared" si="11"/>
        <v>ok</v>
      </c>
      <c r="W21" s="56" t="str">
        <f t="shared" si="12"/>
        <v>ok</v>
      </c>
      <c r="X21" s="56" t="str">
        <f t="shared" si="2"/>
        <v>ok</v>
      </c>
      <c r="Y21" s="56" t="str">
        <f t="shared" si="3"/>
        <v>ok</v>
      </c>
      <c r="Z21" s="56" t="str">
        <f t="shared" si="4"/>
        <v>ok</v>
      </c>
      <c r="AA21" s="56" t="str">
        <f t="shared" si="5"/>
        <v>ok</v>
      </c>
      <c r="AB21" s="56" t="str">
        <f t="shared" si="6"/>
        <v>ok</v>
      </c>
      <c r="AC21" s="56" t="str">
        <f t="shared" si="13"/>
        <v>ok</v>
      </c>
      <c r="AD21" s="56" t="str">
        <f t="shared" si="14"/>
        <v>ok</v>
      </c>
      <c r="AE21" s="56" t="str">
        <f t="shared" si="7"/>
        <v>ok</v>
      </c>
      <c r="AF21" s="5"/>
      <c r="AG21" s="11"/>
      <c r="AH21" s="11"/>
      <c r="AI21" s="11"/>
      <c r="AJ21" s="13" t="s">
        <v>5</v>
      </c>
      <c r="AK21" s="26"/>
      <c r="AL21" s="26"/>
      <c r="AM21" s="26"/>
    </row>
    <row r="22" spans="1:39" s="6" customFormat="1" ht="76.5" x14ac:dyDescent="0.2">
      <c r="A22" s="12">
        <v>10</v>
      </c>
      <c r="B22" s="37" t="str">
        <f t="shared" si="0"/>
        <v>ok</v>
      </c>
      <c r="C22" s="75" t="s">
        <v>118</v>
      </c>
      <c r="D22" s="77" t="s">
        <v>175</v>
      </c>
      <c r="E22" s="77" t="s">
        <v>176</v>
      </c>
      <c r="F22" s="77" t="s">
        <v>177</v>
      </c>
      <c r="G22" s="77"/>
      <c r="H22" s="89" t="s">
        <v>122</v>
      </c>
      <c r="I22" s="76" t="s">
        <v>178</v>
      </c>
      <c r="J22" s="89" t="s">
        <v>124</v>
      </c>
      <c r="K22" s="76" t="s">
        <v>179</v>
      </c>
      <c r="L22" s="78" t="s">
        <v>180</v>
      </c>
      <c r="M22" s="77" t="s">
        <v>127</v>
      </c>
      <c r="N22" s="77"/>
      <c r="O22" s="77" t="s">
        <v>348</v>
      </c>
      <c r="P22" s="79" t="s">
        <v>181</v>
      </c>
      <c r="Q22" s="49"/>
      <c r="R22" s="56" t="str">
        <f t="shared" si="1"/>
        <v>ok</v>
      </c>
      <c r="S22" s="56" t="str">
        <f t="shared" si="8"/>
        <v>ok</v>
      </c>
      <c r="T22" s="56" t="str">
        <f t="shared" si="9"/>
        <v>ok</v>
      </c>
      <c r="U22" s="56" t="str">
        <f t="shared" si="10"/>
        <v>ok</v>
      </c>
      <c r="V22" s="56" t="str">
        <f t="shared" si="11"/>
        <v>ok</v>
      </c>
      <c r="W22" s="56" t="str">
        <f t="shared" si="12"/>
        <v>ok</v>
      </c>
      <c r="X22" s="56" t="str">
        <f t="shared" si="2"/>
        <v>ok</v>
      </c>
      <c r="Y22" s="56" t="str">
        <f t="shared" si="3"/>
        <v>ok</v>
      </c>
      <c r="Z22" s="56" t="str">
        <f t="shared" si="4"/>
        <v>ok</v>
      </c>
      <c r="AA22" s="56" t="str">
        <f t="shared" si="5"/>
        <v>ok</v>
      </c>
      <c r="AB22" s="56" t="str">
        <f t="shared" si="6"/>
        <v>ok</v>
      </c>
      <c r="AC22" s="56" t="str">
        <f t="shared" si="13"/>
        <v>ok</v>
      </c>
      <c r="AD22" s="56" t="str">
        <f t="shared" si="14"/>
        <v>ok</v>
      </c>
      <c r="AE22" s="56" t="str">
        <f t="shared" si="7"/>
        <v>ok</v>
      </c>
      <c r="AF22" s="5"/>
      <c r="AG22" s="11"/>
      <c r="AH22" s="11"/>
      <c r="AI22" s="11"/>
      <c r="AJ22" s="13" t="s">
        <v>5</v>
      </c>
      <c r="AK22" s="26"/>
      <c r="AL22" s="26"/>
      <c r="AM22" s="26"/>
    </row>
    <row r="23" spans="1:39" s="6" customFormat="1" ht="63.75" x14ac:dyDescent="0.2">
      <c r="A23" s="12">
        <v>11</v>
      </c>
      <c r="B23" s="37" t="str">
        <f t="shared" si="0"/>
        <v>ok</v>
      </c>
      <c r="C23" s="75" t="s">
        <v>128</v>
      </c>
      <c r="D23" s="77" t="s">
        <v>183</v>
      </c>
      <c r="E23" s="77" t="s">
        <v>184</v>
      </c>
      <c r="F23" s="77" t="s">
        <v>185</v>
      </c>
      <c r="G23" s="77"/>
      <c r="H23" s="77" t="s">
        <v>122</v>
      </c>
      <c r="I23" s="77" t="s">
        <v>186</v>
      </c>
      <c r="J23" s="77" t="s">
        <v>124</v>
      </c>
      <c r="K23" s="77" t="s">
        <v>187</v>
      </c>
      <c r="L23" s="78" t="s">
        <v>188</v>
      </c>
      <c r="M23" s="77"/>
      <c r="N23" s="77"/>
      <c r="O23" s="77"/>
      <c r="P23" s="79"/>
      <c r="Q23" s="49"/>
      <c r="R23" s="56" t="str">
        <f t="shared" si="1"/>
        <v>ok</v>
      </c>
      <c r="S23" s="56" t="str">
        <f t="shared" si="8"/>
        <v>ok</v>
      </c>
      <c r="T23" s="56" t="str">
        <f t="shared" si="9"/>
        <v>ok</v>
      </c>
      <c r="U23" s="56" t="str">
        <f t="shared" si="10"/>
        <v>ok</v>
      </c>
      <c r="V23" s="56" t="str">
        <f t="shared" si="11"/>
        <v>ok</v>
      </c>
      <c r="W23" s="56" t="str">
        <f t="shared" si="12"/>
        <v>ok</v>
      </c>
      <c r="X23" s="56" t="str">
        <f t="shared" si="2"/>
        <v>ok</v>
      </c>
      <c r="Y23" s="56" t="str">
        <f t="shared" si="3"/>
        <v>ok</v>
      </c>
      <c r="Z23" s="56" t="str">
        <f t="shared" si="4"/>
        <v>ok</v>
      </c>
      <c r="AA23" s="56" t="str">
        <f t="shared" si="5"/>
        <v>ok</v>
      </c>
      <c r="AB23" s="56" t="str">
        <f t="shared" si="6"/>
        <v>ok</v>
      </c>
      <c r="AC23" s="56" t="str">
        <f t="shared" si="13"/>
        <v>ok</v>
      </c>
      <c r="AD23" s="56" t="str">
        <f t="shared" si="14"/>
        <v>ok</v>
      </c>
      <c r="AE23" s="56" t="str">
        <f t="shared" si="7"/>
        <v>ok</v>
      </c>
      <c r="AF23" s="5"/>
      <c r="AG23" s="11"/>
      <c r="AH23" s="11"/>
      <c r="AI23" s="11"/>
      <c r="AJ23" s="13" t="s">
        <v>5</v>
      </c>
      <c r="AK23" s="26"/>
      <c r="AL23" s="26"/>
      <c r="AM23" s="26"/>
    </row>
    <row r="24" spans="1:39" s="6" customFormat="1" ht="38.25" x14ac:dyDescent="0.2">
      <c r="A24" s="12">
        <v>12</v>
      </c>
      <c r="B24" s="37" t="str">
        <f t="shared" si="0"/>
        <v>ok</v>
      </c>
      <c r="C24" s="75" t="s">
        <v>118</v>
      </c>
      <c r="D24" s="98" t="s">
        <v>189</v>
      </c>
      <c r="E24" s="98" t="s">
        <v>190</v>
      </c>
      <c r="F24" s="99" t="s">
        <v>191</v>
      </c>
      <c r="G24" s="77"/>
      <c r="H24" s="77" t="s">
        <v>122</v>
      </c>
      <c r="I24" s="98" t="s">
        <v>192</v>
      </c>
      <c r="J24" s="98" t="s">
        <v>124</v>
      </c>
      <c r="K24" s="100" t="s">
        <v>193</v>
      </c>
      <c r="L24" s="100" t="s">
        <v>194</v>
      </c>
      <c r="M24" s="98" t="s">
        <v>162</v>
      </c>
      <c r="N24" s="77"/>
      <c r="O24" s="100" t="s">
        <v>195</v>
      </c>
      <c r="P24" s="79" t="s">
        <v>346</v>
      </c>
      <c r="Q24" s="49"/>
      <c r="R24" s="56" t="str">
        <f t="shared" si="1"/>
        <v>ok</v>
      </c>
      <c r="S24" s="56" t="str">
        <f t="shared" si="8"/>
        <v>ok</v>
      </c>
      <c r="T24" s="56" t="str">
        <f t="shared" si="9"/>
        <v>ok</v>
      </c>
      <c r="U24" s="56" t="str">
        <f t="shared" si="10"/>
        <v>ok</v>
      </c>
      <c r="V24" s="56" t="str">
        <f t="shared" si="11"/>
        <v>ok</v>
      </c>
      <c r="W24" s="56" t="str">
        <f t="shared" si="12"/>
        <v>ok</v>
      </c>
      <c r="X24" s="56" t="str">
        <f t="shared" si="2"/>
        <v>ok</v>
      </c>
      <c r="Y24" s="56" t="str">
        <f t="shared" si="3"/>
        <v>ok</v>
      </c>
      <c r="Z24" s="56" t="str">
        <f t="shared" si="4"/>
        <v>ok</v>
      </c>
      <c r="AA24" s="56" t="str">
        <f t="shared" si="5"/>
        <v>ok</v>
      </c>
      <c r="AB24" s="56" t="str">
        <f t="shared" si="6"/>
        <v>ok</v>
      </c>
      <c r="AC24" s="56" t="str">
        <f t="shared" si="13"/>
        <v>ok</v>
      </c>
      <c r="AD24" s="56" t="str">
        <f t="shared" si="14"/>
        <v>ok</v>
      </c>
      <c r="AE24" s="56" t="str">
        <f t="shared" si="7"/>
        <v>ok</v>
      </c>
      <c r="AF24" s="5"/>
      <c r="AG24" s="11"/>
      <c r="AH24" s="11"/>
      <c r="AI24" s="11"/>
      <c r="AJ24" s="13" t="s">
        <v>5</v>
      </c>
      <c r="AK24" s="26"/>
      <c r="AL24" s="26"/>
      <c r="AM24" s="26"/>
    </row>
    <row r="25" spans="1:39" s="6" customFormat="1" ht="140.25" x14ac:dyDescent="0.2">
      <c r="A25" s="12">
        <v>13</v>
      </c>
      <c r="B25" s="37" t="str">
        <f t="shared" si="0"/>
        <v>ok</v>
      </c>
      <c r="C25" s="75" t="s">
        <v>118</v>
      </c>
      <c r="D25" s="93" t="s">
        <v>196</v>
      </c>
      <c r="E25" s="94" t="s">
        <v>197</v>
      </c>
      <c r="F25" s="101" t="s">
        <v>198</v>
      </c>
      <c r="G25" s="77"/>
      <c r="H25" s="77" t="s">
        <v>122</v>
      </c>
      <c r="I25" s="77" t="s">
        <v>199</v>
      </c>
      <c r="J25" s="77" t="s">
        <v>124</v>
      </c>
      <c r="K25" s="77" t="s">
        <v>200</v>
      </c>
      <c r="L25" s="77" t="s">
        <v>201</v>
      </c>
      <c r="M25" s="77" t="s">
        <v>127</v>
      </c>
      <c r="N25" s="77"/>
      <c r="O25" s="77" t="s">
        <v>202</v>
      </c>
      <c r="P25" s="79" t="s">
        <v>203</v>
      </c>
      <c r="Q25" s="49"/>
      <c r="R25" s="56" t="str">
        <f t="shared" si="1"/>
        <v>ok</v>
      </c>
      <c r="S25" s="56" t="str">
        <f t="shared" si="8"/>
        <v>ok</v>
      </c>
      <c r="T25" s="56" t="str">
        <f t="shared" si="9"/>
        <v>ok</v>
      </c>
      <c r="U25" s="56" t="str">
        <f t="shared" si="10"/>
        <v>ok</v>
      </c>
      <c r="V25" s="56" t="str">
        <f t="shared" si="11"/>
        <v>ok</v>
      </c>
      <c r="W25" s="56" t="str">
        <f t="shared" si="12"/>
        <v>ok</v>
      </c>
      <c r="X25" s="56" t="str">
        <f t="shared" si="2"/>
        <v>ok</v>
      </c>
      <c r="Y25" s="56" t="str">
        <f t="shared" si="3"/>
        <v>ok</v>
      </c>
      <c r="Z25" s="56" t="str">
        <f t="shared" si="4"/>
        <v>ok</v>
      </c>
      <c r="AA25" s="56" t="str">
        <f t="shared" si="5"/>
        <v>ok</v>
      </c>
      <c r="AB25" s="56" t="str">
        <f t="shared" si="6"/>
        <v>ok</v>
      </c>
      <c r="AC25" s="56" t="str">
        <f t="shared" si="13"/>
        <v>ok</v>
      </c>
      <c r="AD25" s="56" t="str">
        <f t="shared" si="14"/>
        <v>ok</v>
      </c>
      <c r="AE25" s="56" t="str">
        <f t="shared" si="7"/>
        <v>ok</v>
      </c>
      <c r="AF25" s="5"/>
      <c r="AG25" s="11"/>
      <c r="AH25" s="11"/>
      <c r="AI25" s="11"/>
      <c r="AJ25" s="13" t="s">
        <v>5</v>
      </c>
      <c r="AK25" s="26"/>
      <c r="AL25" s="26"/>
      <c r="AM25" s="26"/>
    </row>
    <row r="26" spans="1:39" s="6" customFormat="1" ht="51" x14ac:dyDescent="0.2">
      <c r="A26" s="12">
        <v>14</v>
      </c>
      <c r="B26" s="37" t="str">
        <f t="shared" si="0"/>
        <v>ok</v>
      </c>
      <c r="C26" s="75" t="s">
        <v>182</v>
      </c>
      <c r="D26" s="77" t="s">
        <v>204</v>
      </c>
      <c r="E26" s="77" t="s">
        <v>205</v>
      </c>
      <c r="F26" s="77" t="s">
        <v>206</v>
      </c>
      <c r="G26" s="77"/>
      <c r="H26" s="77" t="s">
        <v>122</v>
      </c>
      <c r="I26" s="77" t="s">
        <v>207</v>
      </c>
      <c r="J26" s="77" t="s">
        <v>124</v>
      </c>
      <c r="K26" s="77" t="s">
        <v>208</v>
      </c>
      <c r="L26" s="78" t="s">
        <v>209</v>
      </c>
      <c r="M26" s="77" t="s">
        <v>127</v>
      </c>
      <c r="N26" s="77"/>
      <c r="O26" s="77" t="s">
        <v>127</v>
      </c>
      <c r="P26" s="102" t="s">
        <v>209</v>
      </c>
      <c r="Q26" s="49"/>
      <c r="R26" s="56" t="str">
        <f t="shared" si="1"/>
        <v>ok</v>
      </c>
      <c r="S26" s="56" t="str">
        <f t="shared" si="8"/>
        <v>ok</v>
      </c>
      <c r="T26" s="56" t="str">
        <f t="shared" si="9"/>
        <v>ok</v>
      </c>
      <c r="U26" s="56" t="str">
        <f t="shared" si="10"/>
        <v>ok</v>
      </c>
      <c r="V26" s="56" t="str">
        <f t="shared" si="11"/>
        <v>ok</v>
      </c>
      <c r="W26" s="56" t="str">
        <f t="shared" si="12"/>
        <v>ok</v>
      </c>
      <c r="X26" s="56" t="str">
        <f t="shared" si="2"/>
        <v>ok</v>
      </c>
      <c r="Y26" s="56" t="str">
        <f t="shared" si="3"/>
        <v>ok</v>
      </c>
      <c r="Z26" s="56" t="str">
        <f t="shared" si="4"/>
        <v>ok</v>
      </c>
      <c r="AA26" s="56" t="str">
        <f t="shared" si="5"/>
        <v>ok</v>
      </c>
      <c r="AB26" s="56" t="str">
        <f t="shared" si="6"/>
        <v>ok</v>
      </c>
      <c r="AC26" s="56" t="str">
        <f t="shared" si="13"/>
        <v>ok</v>
      </c>
      <c r="AD26" s="56" t="str">
        <f t="shared" si="14"/>
        <v>ok</v>
      </c>
      <c r="AE26" s="56" t="str">
        <f t="shared" si="7"/>
        <v>ok</v>
      </c>
      <c r="AF26" s="5"/>
      <c r="AG26" s="11"/>
      <c r="AH26" s="11"/>
      <c r="AI26" s="11"/>
      <c r="AJ26" s="13" t="s">
        <v>5</v>
      </c>
      <c r="AK26" s="26"/>
      <c r="AL26" s="26"/>
      <c r="AM26" s="26"/>
    </row>
    <row r="27" spans="1:39" s="6" customFormat="1" ht="76.5" x14ac:dyDescent="0.25">
      <c r="A27" s="12">
        <v>15</v>
      </c>
      <c r="B27" s="37" t="str">
        <f t="shared" si="0"/>
        <v>ok</v>
      </c>
      <c r="C27" s="75" t="s">
        <v>118</v>
      </c>
      <c r="D27" s="76" t="s">
        <v>210</v>
      </c>
      <c r="E27" s="76" t="s">
        <v>211</v>
      </c>
      <c r="F27" s="103" t="s">
        <v>212</v>
      </c>
      <c r="G27" s="77"/>
      <c r="H27" s="77" t="s">
        <v>122</v>
      </c>
      <c r="I27" s="76" t="s">
        <v>141</v>
      </c>
      <c r="J27" s="77" t="s">
        <v>124</v>
      </c>
      <c r="K27" s="76" t="s">
        <v>213</v>
      </c>
      <c r="L27" s="78" t="s">
        <v>166</v>
      </c>
      <c r="M27" s="77" t="s">
        <v>162</v>
      </c>
      <c r="N27" s="77"/>
      <c r="O27" s="77" t="s">
        <v>162</v>
      </c>
      <c r="P27" s="79" t="s">
        <v>346</v>
      </c>
      <c r="Q27" s="49"/>
      <c r="R27" s="56" t="str">
        <f t="shared" si="1"/>
        <v>ok</v>
      </c>
      <c r="S27" s="56" t="str">
        <f t="shared" si="8"/>
        <v>ok</v>
      </c>
      <c r="T27" s="56" t="str">
        <f t="shared" si="9"/>
        <v>ok</v>
      </c>
      <c r="U27" s="56" t="str">
        <f t="shared" si="10"/>
        <v>ok</v>
      </c>
      <c r="V27" s="56" t="str">
        <f t="shared" si="11"/>
        <v>ok</v>
      </c>
      <c r="W27" s="56" t="str">
        <f t="shared" si="12"/>
        <v>ok</v>
      </c>
      <c r="X27" s="56" t="str">
        <f t="shared" si="2"/>
        <v>ok</v>
      </c>
      <c r="Y27" s="56" t="str">
        <f t="shared" si="3"/>
        <v>ok</v>
      </c>
      <c r="Z27" s="56" t="str">
        <f t="shared" si="4"/>
        <v>ok</v>
      </c>
      <c r="AA27" s="56" t="str">
        <f t="shared" si="5"/>
        <v>ok</v>
      </c>
      <c r="AB27" s="56" t="str">
        <f t="shared" si="6"/>
        <v>ok</v>
      </c>
      <c r="AC27" s="56" t="str">
        <f t="shared" si="13"/>
        <v>ok</v>
      </c>
      <c r="AD27" s="56" t="str">
        <f t="shared" si="14"/>
        <v>ok</v>
      </c>
      <c r="AE27" s="56" t="str">
        <f t="shared" si="7"/>
        <v>ok</v>
      </c>
      <c r="AF27" s="5"/>
      <c r="AG27" s="11"/>
      <c r="AH27" s="11"/>
      <c r="AI27" s="11"/>
      <c r="AJ27" s="13" t="s">
        <v>5</v>
      </c>
      <c r="AK27" s="26"/>
      <c r="AL27" s="26"/>
      <c r="AM27" s="26"/>
    </row>
    <row r="28" spans="1:39" s="6" customFormat="1" ht="51" x14ac:dyDescent="0.2">
      <c r="A28" s="12">
        <v>16</v>
      </c>
      <c r="B28" s="37" t="str">
        <f t="shared" si="0"/>
        <v>ok</v>
      </c>
      <c r="C28" s="75" t="s">
        <v>182</v>
      </c>
      <c r="D28" s="77" t="s">
        <v>214</v>
      </c>
      <c r="E28" s="77" t="s">
        <v>215</v>
      </c>
      <c r="F28" s="77" t="s">
        <v>216</v>
      </c>
      <c r="G28" s="77"/>
      <c r="H28" s="77" t="s">
        <v>122</v>
      </c>
      <c r="I28" s="77" t="s">
        <v>217</v>
      </c>
      <c r="J28" s="77" t="s">
        <v>124</v>
      </c>
      <c r="K28" s="77" t="s">
        <v>219</v>
      </c>
      <c r="L28" s="77" t="s">
        <v>218</v>
      </c>
      <c r="M28" s="77" t="s">
        <v>162</v>
      </c>
      <c r="N28" s="77"/>
      <c r="O28" s="77" t="s">
        <v>162</v>
      </c>
      <c r="P28" s="79" t="s">
        <v>347</v>
      </c>
      <c r="Q28" s="49"/>
      <c r="R28" s="56" t="str">
        <f t="shared" si="1"/>
        <v>ok</v>
      </c>
      <c r="S28" s="56" t="str">
        <f t="shared" si="8"/>
        <v>ok</v>
      </c>
      <c r="T28" s="56" t="str">
        <f t="shared" si="9"/>
        <v>ok</v>
      </c>
      <c r="U28" s="56" t="str">
        <f t="shared" si="10"/>
        <v>ok</v>
      </c>
      <c r="V28" s="56" t="str">
        <f t="shared" si="11"/>
        <v>ok</v>
      </c>
      <c r="W28" s="56" t="str">
        <f t="shared" si="12"/>
        <v>ok</v>
      </c>
      <c r="X28" s="56" t="str">
        <f t="shared" si="2"/>
        <v>ok</v>
      </c>
      <c r="Y28" s="56" t="str">
        <f t="shared" si="3"/>
        <v>ok</v>
      </c>
      <c r="Z28" s="56" t="str">
        <f t="shared" si="4"/>
        <v>ok</v>
      </c>
      <c r="AA28" s="56" t="str">
        <f t="shared" si="5"/>
        <v>ok</v>
      </c>
      <c r="AB28" s="56" t="str">
        <f t="shared" si="6"/>
        <v>ok</v>
      </c>
      <c r="AC28" s="56" t="str">
        <f t="shared" si="13"/>
        <v>ok</v>
      </c>
      <c r="AD28" s="56" t="str">
        <f t="shared" si="14"/>
        <v>ok</v>
      </c>
      <c r="AE28" s="56" t="str">
        <f t="shared" si="7"/>
        <v>ok</v>
      </c>
      <c r="AF28" s="5"/>
      <c r="AG28" s="11"/>
      <c r="AH28" s="11"/>
      <c r="AI28" s="11"/>
      <c r="AJ28" s="13" t="s">
        <v>5</v>
      </c>
      <c r="AK28" s="26"/>
      <c r="AL28" s="26"/>
      <c r="AM28" s="26"/>
    </row>
    <row r="29" spans="1:39" s="6" customFormat="1" ht="75" x14ac:dyDescent="0.2">
      <c r="A29" s="12">
        <v>17</v>
      </c>
      <c r="B29" s="37" t="str">
        <f t="shared" si="0"/>
        <v>ok</v>
      </c>
      <c r="C29" s="75" t="s">
        <v>182</v>
      </c>
      <c r="D29" s="77" t="s">
        <v>214</v>
      </c>
      <c r="E29" s="77" t="s">
        <v>215</v>
      </c>
      <c r="F29" s="77" t="s">
        <v>216</v>
      </c>
      <c r="G29" s="77"/>
      <c r="H29" s="77" t="s">
        <v>122</v>
      </c>
      <c r="I29" s="105" t="s">
        <v>220</v>
      </c>
      <c r="J29" s="105" t="s">
        <v>124</v>
      </c>
      <c r="K29" s="104" t="s">
        <v>221</v>
      </c>
      <c r="L29" s="105" t="s">
        <v>222</v>
      </c>
      <c r="M29" s="105" t="s">
        <v>162</v>
      </c>
      <c r="N29" s="106"/>
      <c r="O29" s="106" t="s">
        <v>345</v>
      </c>
      <c r="P29" s="79" t="s">
        <v>347</v>
      </c>
      <c r="Q29" s="49"/>
      <c r="R29" s="56" t="str">
        <f t="shared" si="1"/>
        <v>ok</v>
      </c>
      <c r="S29" s="56" t="str">
        <f t="shared" si="8"/>
        <v>ok</v>
      </c>
      <c r="T29" s="56" t="str">
        <f t="shared" si="9"/>
        <v>ok</v>
      </c>
      <c r="U29" s="56" t="str">
        <f t="shared" si="10"/>
        <v>ok</v>
      </c>
      <c r="V29" s="56" t="str">
        <f t="shared" si="11"/>
        <v>ok</v>
      </c>
      <c r="W29" s="56" t="str">
        <f t="shared" si="12"/>
        <v>ok</v>
      </c>
      <c r="X29" s="56" t="str">
        <f t="shared" si="2"/>
        <v>ok</v>
      </c>
      <c r="Y29" s="56" t="str">
        <f t="shared" si="3"/>
        <v>ok</v>
      </c>
      <c r="Z29" s="56" t="str">
        <f t="shared" si="4"/>
        <v>ok</v>
      </c>
      <c r="AA29" s="56" t="str">
        <f t="shared" si="5"/>
        <v>ok</v>
      </c>
      <c r="AB29" s="56" t="str">
        <f t="shared" si="6"/>
        <v>ok</v>
      </c>
      <c r="AC29" s="56" t="str">
        <f t="shared" si="13"/>
        <v>ok</v>
      </c>
      <c r="AD29" s="56" t="str">
        <f t="shared" si="14"/>
        <v>ok</v>
      </c>
      <c r="AE29" s="56" t="str">
        <f t="shared" si="7"/>
        <v>ok</v>
      </c>
      <c r="AF29" s="5"/>
      <c r="AG29" s="11"/>
      <c r="AH29" s="11"/>
      <c r="AI29" s="11"/>
      <c r="AJ29" s="13" t="s">
        <v>5</v>
      </c>
      <c r="AK29" s="26"/>
      <c r="AL29" s="26"/>
      <c r="AM29" s="26"/>
    </row>
    <row r="30" spans="1:39" s="6" customFormat="1" ht="38.25" customHeight="1" x14ac:dyDescent="0.2">
      <c r="A30" s="12">
        <v>18</v>
      </c>
      <c r="B30" s="37" t="str">
        <f t="shared" si="0"/>
        <v>ok</v>
      </c>
      <c r="C30" s="75" t="s">
        <v>118</v>
      </c>
      <c r="D30" s="77" t="s">
        <v>223</v>
      </c>
      <c r="E30" s="77" t="s">
        <v>224</v>
      </c>
      <c r="F30" s="77" t="s">
        <v>225</v>
      </c>
      <c r="G30" s="77"/>
      <c r="H30" s="77" t="s">
        <v>122</v>
      </c>
      <c r="I30" s="77" t="s">
        <v>226</v>
      </c>
      <c r="J30" s="77" t="s">
        <v>124</v>
      </c>
      <c r="K30" s="77" t="s">
        <v>227</v>
      </c>
      <c r="L30" s="77" t="s">
        <v>230</v>
      </c>
      <c r="M30" s="77" t="s">
        <v>127</v>
      </c>
      <c r="N30" s="77"/>
      <c r="O30" s="77" t="s">
        <v>228</v>
      </c>
      <c r="P30" s="79" t="s">
        <v>229</v>
      </c>
      <c r="Q30" s="49"/>
      <c r="R30" s="56" t="str">
        <f t="shared" si="1"/>
        <v>ok</v>
      </c>
      <c r="S30" s="56" t="str">
        <f t="shared" si="8"/>
        <v>ok</v>
      </c>
      <c r="T30" s="56" t="str">
        <f t="shared" si="9"/>
        <v>ok</v>
      </c>
      <c r="U30" s="56" t="str">
        <f t="shared" si="10"/>
        <v>ok</v>
      </c>
      <c r="V30" s="56" t="str">
        <f t="shared" si="11"/>
        <v>ok</v>
      </c>
      <c r="W30" s="56" t="str">
        <f t="shared" si="12"/>
        <v>ok</v>
      </c>
      <c r="X30" s="56" t="str">
        <f t="shared" si="2"/>
        <v>ok</v>
      </c>
      <c r="Y30" s="56" t="str">
        <f t="shared" si="3"/>
        <v>ok</v>
      </c>
      <c r="Z30" s="56" t="str">
        <f t="shared" si="4"/>
        <v>ok</v>
      </c>
      <c r="AA30" s="56" t="str">
        <f t="shared" si="5"/>
        <v>ok</v>
      </c>
      <c r="AB30" s="56" t="str">
        <f t="shared" si="6"/>
        <v>ok</v>
      </c>
      <c r="AC30" s="56" t="str">
        <f t="shared" si="13"/>
        <v>ok</v>
      </c>
      <c r="AD30" s="56" t="str">
        <f t="shared" si="14"/>
        <v>ok</v>
      </c>
      <c r="AE30" s="56" t="str">
        <f t="shared" si="7"/>
        <v>ok</v>
      </c>
      <c r="AF30" s="5"/>
      <c r="AG30" s="11"/>
      <c r="AH30" s="11"/>
      <c r="AI30" s="11"/>
      <c r="AJ30" s="13" t="s">
        <v>5</v>
      </c>
      <c r="AK30" s="26"/>
      <c r="AL30" s="26"/>
      <c r="AM30" s="26"/>
    </row>
    <row r="31" spans="1:39" s="6" customFormat="1" ht="38.25" x14ac:dyDescent="0.2">
      <c r="A31" s="12">
        <v>19</v>
      </c>
      <c r="B31" s="37" t="str">
        <f t="shared" si="0"/>
        <v>ok</v>
      </c>
      <c r="C31" s="75" t="s">
        <v>118</v>
      </c>
      <c r="D31" s="77" t="s">
        <v>223</v>
      </c>
      <c r="E31" s="77" t="s">
        <v>224</v>
      </c>
      <c r="F31" s="77" t="s">
        <v>225</v>
      </c>
      <c r="G31" s="77"/>
      <c r="H31" s="77" t="s">
        <v>122</v>
      </c>
      <c r="I31" s="77" t="s">
        <v>226</v>
      </c>
      <c r="J31" s="77" t="s">
        <v>124</v>
      </c>
      <c r="K31" s="77" t="s">
        <v>227</v>
      </c>
      <c r="L31" s="77" t="s">
        <v>231</v>
      </c>
      <c r="M31" s="77" t="s">
        <v>127</v>
      </c>
      <c r="N31" s="77"/>
      <c r="O31" s="77" t="s">
        <v>232</v>
      </c>
      <c r="P31" s="79" t="s">
        <v>233</v>
      </c>
      <c r="Q31" s="49"/>
      <c r="R31" s="56" t="str">
        <f t="shared" si="1"/>
        <v>ok</v>
      </c>
      <c r="S31" s="56" t="str">
        <f t="shared" si="8"/>
        <v>ok</v>
      </c>
      <c r="T31" s="56" t="str">
        <f t="shared" si="9"/>
        <v>ok</v>
      </c>
      <c r="U31" s="56" t="str">
        <f t="shared" si="10"/>
        <v>ok</v>
      </c>
      <c r="V31" s="56" t="str">
        <f t="shared" si="11"/>
        <v>ok</v>
      </c>
      <c r="W31" s="56" t="str">
        <f t="shared" si="12"/>
        <v>ok</v>
      </c>
      <c r="X31" s="56" t="str">
        <f t="shared" si="2"/>
        <v>ok</v>
      </c>
      <c r="Y31" s="56" t="str">
        <f t="shared" si="3"/>
        <v>ok</v>
      </c>
      <c r="Z31" s="56" t="str">
        <f t="shared" si="4"/>
        <v>ok</v>
      </c>
      <c r="AA31" s="56" t="str">
        <f t="shared" si="5"/>
        <v>ok</v>
      </c>
      <c r="AB31" s="56" t="str">
        <f t="shared" si="6"/>
        <v>ok</v>
      </c>
      <c r="AC31" s="56" t="str">
        <f t="shared" si="13"/>
        <v>ok</v>
      </c>
      <c r="AD31" s="56" t="str">
        <f t="shared" si="14"/>
        <v>ok</v>
      </c>
      <c r="AE31" s="56" t="str">
        <f t="shared" si="7"/>
        <v>ok</v>
      </c>
      <c r="AF31" s="5"/>
      <c r="AG31" s="11"/>
      <c r="AH31" s="11"/>
      <c r="AI31" s="11"/>
      <c r="AJ31" s="13" t="s">
        <v>5</v>
      </c>
      <c r="AK31" s="26"/>
      <c r="AL31" s="26"/>
      <c r="AM31" s="26"/>
    </row>
    <row r="32" spans="1:39" s="6" customFormat="1" ht="76.5" x14ac:dyDescent="0.2">
      <c r="A32" s="12">
        <v>20</v>
      </c>
      <c r="B32" s="37" t="str">
        <f t="shared" si="0"/>
        <v>ok</v>
      </c>
      <c r="C32" s="75" t="s">
        <v>128</v>
      </c>
      <c r="D32" s="77" t="s">
        <v>234</v>
      </c>
      <c r="E32" s="77" t="s">
        <v>235</v>
      </c>
      <c r="F32" s="77" t="s">
        <v>236</v>
      </c>
      <c r="G32" s="77"/>
      <c r="H32" s="77" t="s">
        <v>122</v>
      </c>
      <c r="I32" s="77" t="s">
        <v>237</v>
      </c>
      <c r="J32" s="77" t="s">
        <v>124</v>
      </c>
      <c r="K32" s="77" t="s">
        <v>238</v>
      </c>
      <c r="L32" s="78" t="s">
        <v>239</v>
      </c>
      <c r="M32" s="77"/>
      <c r="N32" s="77"/>
      <c r="O32" s="77"/>
      <c r="P32" s="102"/>
      <c r="Q32" s="49"/>
      <c r="R32" s="56" t="str">
        <f t="shared" si="1"/>
        <v>ok</v>
      </c>
      <c r="S32" s="56" t="str">
        <f t="shared" si="8"/>
        <v>ok</v>
      </c>
      <c r="T32" s="56" t="str">
        <f t="shared" si="9"/>
        <v>ok</v>
      </c>
      <c r="U32" s="56" t="str">
        <f t="shared" si="10"/>
        <v>ok</v>
      </c>
      <c r="V32" s="56" t="str">
        <f t="shared" si="11"/>
        <v>ok</v>
      </c>
      <c r="W32" s="56" t="str">
        <f t="shared" si="12"/>
        <v>ok</v>
      </c>
      <c r="X32" s="56" t="str">
        <f t="shared" si="2"/>
        <v>ok</v>
      </c>
      <c r="Y32" s="56" t="str">
        <f t="shared" si="3"/>
        <v>ok</v>
      </c>
      <c r="Z32" s="56" t="str">
        <f t="shared" si="4"/>
        <v>ok</v>
      </c>
      <c r="AA32" s="56" t="str">
        <f t="shared" si="5"/>
        <v>ok</v>
      </c>
      <c r="AB32" s="56" t="str">
        <f t="shared" si="6"/>
        <v>ok</v>
      </c>
      <c r="AC32" s="56" t="str">
        <f t="shared" si="13"/>
        <v>ok</v>
      </c>
      <c r="AD32" s="56" t="str">
        <f t="shared" si="14"/>
        <v>ok</v>
      </c>
      <c r="AE32" s="56" t="str">
        <f t="shared" si="7"/>
        <v>ok</v>
      </c>
      <c r="AF32" s="5"/>
      <c r="AG32" s="11"/>
      <c r="AH32" s="11"/>
      <c r="AI32" s="11"/>
      <c r="AJ32" s="13" t="s">
        <v>5</v>
      </c>
      <c r="AK32" s="26"/>
      <c r="AL32" s="26"/>
      <c r="AM32" s="26"/>
    </row>
    <row r="33" spans="1:39" s="130" customFormat="1" ht="153" x14ac:dyDescent="0.2">
      <c r="A33" s="119" t="s">
        <v>352</v>
      </c>
      <c r="B33" s="120" t="str">
        <f t="shared" si="0"/>
        <v>ok</v>
      </c>
      <c r="C33" s="121" t="s">
        <v>118</v>
      </c>
      <c r="D33" s="122" t="s">
        <v>234</v>
      </c>
      <c r="E33" s="122" t="s">
        <v>235</v>
      </c>
      <c r="F33" s="122" t="s">
        <v>236</v>
      </c>
      <c r="G33" s="122"/>
      <c r="H33" s="122" t="s">
        <v>122</v>
      </c>
      <c r="I33" s="123" t="s">
        <v>220</v>
      </c>
      <c r="J33" s="122" t="s">
        <v>124</v>
      </c>
      <c r="K33" s="123" t="s">
        <v>240</v>
      </c>
      <c r="L33" s="124" t="s">
        <v>241</v>
      </c>
      <c r="M33" s="122" t="s">
        <v>127</v>
      </c>
      <c r="N33" s="122"/>
      <c r="O33" s="122" t="s">
        <v>242</v>
      </c>
      <c r="P33" s="125" t="s">
        <v>243</v>
      </c>
      <c r="Q33" s="126"/>
      <c r="R33" s="127" t="str">
        <f t="shared" si="1"/>
        <v>ok</v>
      </c>
      <c r="S33" s="127" t="str">
        <f t="shared" si="8"/>
        <v>ok</v>
      </c>
      <c r="T33" s="127" t="str">
        <f t="shared" si="9"/>
        <v>ok</v>
      </c>
      <c r="U33" s="127" t="str">
        <f t="shared" si="10"/>
        <v>ok</v>
      </c>
      <c r="V33" s="127" t="str">
        <f t="shared" si="11"/>
        <v>ok</v>
      </c>
      <c r="W33" s="127" t="str">
        <f t="shared" si="12"/>
        <v>ok</v>
      </c>
      <c r="X33" s="127" t="str">
        <f t="shared" si="2"/>
        <v>ok</v>
      </c>
      <c r="Y33" s="127" t="str">
        <f t="shared" si="3"/>
        <v>ok</v>
      </c>
      <c r="Z33" s="127" t="str">
        <f t="shared" si="4"/>
        <v>ok</v>
      </c>
      <c r="AA33" s="127" t="str">
        <f t="shared" si="5"/>
        <v>ok</v>
      </c>
      <c r="AB33" s="127" t="str">
        <f t="shared" si="6"/>
        <v>ok</v>
      </c>
      <c r="AC33" s="127" t="str">
        <f t="shared" si="13"/>
        <v>ok</v>
      </c>
      <c r="AD33" s="127" t="str">
        <f t="shared" si="14"/>
        <v>ok</v>
      </c>
      <c r="AE33" s="127" t="str">
        <f t="shared" si="7"/>
        <v>ok</v>
      </c>
      <c r="AF33" s="5"/>
      <c r="AG33" s="46"/>
      <c r="AH33" s="46"/>
      <c r="AI33" s="46"/>
      <c r="AJ33" s="128" t="s">
        <v>5</v>
      </c>
      <c r="AK33" s="129"/>
      <c r="AL33" s="129"/>
      <c r="AM33" s="129"/>
    </row>
    <row r="34" spans="1:39" s="6" customFormat="1" ht="89.25" x14ac:dyDescent="0.2">
      <c r="A34" s="12">
        <v>22</v>
      </c>
      <c r="B34" s="37" t="str">
        <f t="shared" si="0"/>
        <v>ok</v>
      </c>
      <c r="C34" s="75" t="s">
        <v>118</v>
      </c>
      <c r="D34" s="77" t="s">
        <v>244</v>
      </c>
      <c r="E34" s="77" t="s">
        <v>245</v>
      </c>
      <c r="F34" s="77" t="s">
        <v>246</v>
      </c>
      <c r="G34" s="77"/>
      <c r="H34" s="77" t="s">
        <v>122</v>
      </c>
      <c r="I34" s="77" t="s">
        <v>247</v>
      </c>
      <c r="J34" s="77" t="s">
        <v>124</v>
      </c>
      <c r="K34" s="77" t="s">
        <v>248</v>
      </c>
      <c r="L34" s="77" t="s">
        <v>249</v>
      </c>
      <c r="M34" s="77" t="s">
        <v>162</v>
      </c>
      <c r="N34" s="107"/>
      <c r="O34" s="77"/>
      <c r="P34" s="77" t="s">
        <v>250</v>
      </c>
      <c r="Q34" s="49"/>
      <c r="R34" s="56" t="str">
        <f>IF(COUNTA($C34:$P34)=0,"",IF(ISBLANK($C34),"Empty cell",IF(OR($C34="I",$C34="R",$C34="T"),"ok","Entry should be one of 'I', 'R', or 'T'")))</f>
        <v>ok</v>
      </c>
      <c r="S34" s="56" t="str">
        <f>IF(COUNTA($C34:$P34)=0,"",IF(ISBLANK(D34),"Empty cell","ok"))</f>
        <v>ok</v>
      </c>
      <c r="T34" s="56" t="str">
        <f>IF(COUNTA($C34:$P34)=0,"",IF(ISBLANK(E34),"Empty cell","ok"))</f>
        <v>ok</v>
      </c>
      <c r="U34" s="56" t="str">
        <f>IF(COUNTA($C34:$P34)=0,"",IF(ISBLANK(F34),"Empty cell",IF(IF(ISERROR(FIND("@",F34)),1,0)+IF(ISERROR(FIND(".",F34)),1,0)&gt;0,"Entry is not an email address","ok")))</f>
        <v>ok</v>
      </c>
      <c r="V34" s="56" t="str">
        <f>IF(COUNTA($C34:$P34)=0,"",IF(G34="D",IF(ISBLANK(H34),"ok","Entries should not be made in both columns"),IF(ISBLANK(G34),IF(ISBLANK(H34),"Empty cell","ok"),"Entry should be 'D'")))</f>
        <v>ok</v>
      </c>
      <c r="W34" s="56" t="str">
        <f>IF(COUNTA($C34:$P34)=0,"",IF(G34="D",IF(ISBLANK(H34),"ok","Entries should not be made in both columns"),IF(ISBLANK(G34),IF(ISBLANK(H34),"Empty cell","ok"),IF(ISBLANK(H34),"ok","Entries should not be made in both columns"))))</f>
        <v>ok</v>
      </c>
      <c r="X34" s="56" t="str">
        <f>IF(COUNTA($C34:$P34)=0,"",IF(ISBLANK($I34),"Empty cell","ok"))</f>
        <v>ok</v>
      </c>
      <c r="Y34" s="56" t="str">
        <f>IF(COUNTA($C34:$P34)=0,"",IF(ISBLANK($J34),"Empty cell","ok"))</f>
        <v>ok</v>
      </c>
      <c r="Z34" s="56" t="str">
        <f>IF(COUNTA($C34:$P34)=0,"",IF(ISBLANK($K34),"Empty cell","ok"))</f>
        <v>ok</v>
      </c>
      <c r="AA34" s="56" t="str">
        <f>IF(COUNTA($C34:$P34)=0,"",IF(ISBLANK($L34),"Empty cell","ok"))</f>
        <v>ok</v>
      </c>
      <c r="AB34" s="56" t="str">
        <f>IF(COUNTA($C34:$P34)=0,"",IF(C34="T",IF(ISBLANK($M34),"ok","No entry should be made"),IF(ISBLANK($M34),"Empty cell",IF(OR($M34="V",$M34="NV"),"ok","Entry should be one of 'V' or 'NV'"))))</f>
        <v>ok</v>
      </c>
      <c r="AC34" s="56" t="str">
        <f>IF(COUNTA($C34:$P34)=0,"",IF(C34="T",IF(ISBLANK($O34),"ok","No entry should be made"),IF(O34="D",IF(ISBLANK(P34),"ok","Entries should not be made in both columns"),IF(ISBLANK(O34),IF(ISBLANK(P34),"Empty cell","ok"),"Entry should be 'D'"))))</f>
        <v>ok</v>
      </c>
      <c r="AD34" s="56" t="str">
        <f>IF(COUNTA($C34:$P34)=0,"",IF(C34="T",IF(ISBLANK($P34),"ok","No entry should be made"),IF(O34="D",IF(ISBLANK(P34),"ok","Entries should not be made in both columns"),IF(ISBLANK(O34),IF(ISBLANK(P34),"Empty cell","ok"),IF(ISBLANK(P34),"ok","Entries should not be made in both columns")))))</f>
        <v>ok</v>
      </c>
      <c r="AE34" s="56" t="str">
        <f>IF(COUNTA($C34:$P34)=0,"",IF(C34="T",IF(ISBLANK(#REF!),"ok","No entry should be made"),IF(ISBLANK(#REF!),"Empty cell","ok")))</f>
        <v>ok</v>
      </c>
      <c r="AF34" s="5"/>
      <c r="AG34" s="11"/>
      <c r="AH34" s="11"/>
      <c r="AI34" s="11"/>
      <c r="AJ34" s="13" t="s">
        <v>5</v>
      </c>
      <c r="AK34" s="26"/>
      <c r="AL34" s="26"/>
      <c r="AM34" s="26"/>
    </row>
    <row r="35" spans="1:39" s="6" customFormat="1" ht="38.25" x14ac:dyDescent="0.2">
      <c r="A35" s="12">
        <v>23</v>
      </c>
      <c r="B35" s="37" t="str">
        <f t="shared" si="0"/>
        <v>ok</v>
      </c>
      <c r="C35" s="75" t="s">
        <v>118</v>
      </c>
      <c r="D35" s="77" t="s">
        <v>244</v>
      </c>
      <c r="E35" s="77" t="s">
        <v>251</v>
      </c>
      <c r="F35" s="77" t="s">
        <v>252</v>
      </c>
      <c r="G35" s="77"/>
      <c r="H35" s="77" t="s">
        <v>122</v>
      </c>
      <c r="I35" s="77" t="s">
        <v>132</v>
      </c>
      <c r="J35" s="77" t="s">
        <v>124</v>
      </c>
      <c r="K35" s="77" t="s">
        <v>254</v>
      </c>
      <c r="L35" s="77" t="s">
        <v>253</v>
      </c>
      <c r="M35" s="77" t="s">
        <v>127</v>
      </c>
      <c r="N35" s="77"/>
      <c r="O35" s="77" t="s">
        <v>255</v>
      </c>
      <c r="P35" s="79" t="s">
        <v>256</v>
      </c>
      <c r="Q35" s="49"/>
      <c r="R35" s="56" t="str">
        <f t="shared" si="1"/>
        <v>ok</v>
      </c>
      <c r="S35" s="56" t="str">
        <f t="shared" si="8"/>
        <v>ok</v>
      </c>
      <c r="T35" s="56" t="str">
        <f t="shared" si="9"/>
        <v>ok</v>
      </c>
      <c r="U35" s="56" t="str">
        <f t="shared" si="10"/>
        <v>ok</v>
      </c>
      <c r="V35" s="56" t="str">
        <f t="shared" si="11"/>
        <v>ok</v>
      </c>
      <c r="W35" s="56" t="str">
        <f t="shared" si="12"/>
        <v>ok</v>
      </c>
      <c r="X35" s="56" t="str">
        <f t="shared" si="2"/>
        <v>ok</v>
      </c>
      <c r="Y35" s="56" t="str">
        <f t="shared" si="3"/>
        <v>ok</v>
      </c>
      <c r="Z35" s="56" t="str">
        <f t="shared" si="4"/>
        <v>ok</v>
      </c>
      <c r="AA35" s="56" t="str">
        <f t="shared" si="5"/>
        <v>ok</v>
      </c>
      <c r="AB35" s="56" t="str">
        <f t="shared" si="6"/>
        <v>ok</v>
      </c>
      <c r="AC35" s="56" t="str">
        <f t="shared" si="13"/>
        <v>ok</v>
      </c>
      <c r="AD35" s="56" t="str">
        <f t="shared" si="14"/>
        <v>ok</v>
      </c>
      <c r="AE35" s="56" t="str">
        <f t="shared" si="7"/>
        <v>ok</v>
      </c>
      <c r="AF35" s="5"/>
      <c r="AG35" s="11"/>
      <c r="AH35" s="11"/>
      <c r="AI35" s="11"/>
      <c r="AJ35" s="13" t="s">
        <v>5</v>
      </c>
      <c r="AK35" s="26"/>
      <c r="AL35" s="26"/>
      <c r="AM35" s="26"/>
    </row>
    <row r="36" spans="1:39" s="6" customFormat="1" ht="25.5" x14ac:dyDescent="0.2">
      <c r="A36" s="12">
        <v>24</v>
      </c>
      <c r="B36" s="37" t="str">
        <f t="shared" si="0"/>
        <v>ok</v>
      </c>
      <c r="C36" s="75" t="s">
        <v>128</v>
      </c>
      <c r="D36" s="76" t="s">
        <v>244</v>
      </c>
      <c r="E36" s="76" t="s">
        <v>257</v>
      </c>
      <c r="F36" s="76" t="s">
        <v>258</v>
      </c>
      <c r="G36" s="77"/>
      <c r="H36" s="77" t="s">
        <v>122</v>
      </c>
      <c r="I36" s="76" t="s">
        <v>259</v>
      </c>
      <c r="J36" s="77" t="s">
        <v>124</v>
      </c>
      <c r="K36" s="76" t="s">
        <v>166</v>
      </c>
      <c r="L36" s="78" t="s">
        <v>166</v>
      </c>
      <c r="M36" s="77"/>
      <c r="N36" s="77"/>
      <c r="O36" s="77"/>
      <c r="P36" s="79"/>
      <c r="Q36" s="49"/>
      <c r="R36" s="56" t="str">
        <f t="shared" si="1"/>
        <v>ok</v>
      </c>
      <c r="S36" s="56" t="str">
        <f t="shared" si="8"/>
        <v>ok</v>
      </c>
      <c r="T36" s="56" t="str">
        <f t="shared" si="9"/>
        <v>ok</v>
      </c>
      <c r="U36" s="56" t="str">
        <f t="shared" si="10"/>
        <v>ok</v>
      </c>
      <c r="V36" s="56" t="str">
        <f t="shared" si="11"/>
        <v>ok</v>
      </c>
      <c r="W36" s="56" t="str">
        <f t="shared" si="12"/>
        <v>ok</v>
      </c>
      <c r="X36" s="56" t="str">
        <f t="shared" si="2"/>
        <v>ok</v>
      </c>
      <c r="Y36" s="56" t="str">
        <f t="shared" si="3"/>
        <v>ok</v>
      </c>
      <c r="Z36" s="56" t="str">
        <f t="shared" si="4"/>
        <v>ok</v>
      </c>
      <c r="AA36" s="56" t="str">
        <f t="shared" si="5"/>
        <v>ok</v>
      </c>
      <c r="AB36" s="56" t="str">
        <f t="shared" si="6"/>
        <v>ok</v>
      </c>
      <c r="AC36" s="56" t="str">
        <f t="shared" si="13"/>
        <v>ok</v>
      </c>
      <c r="AD36" s="56" t="str">
        <f t="shared" si="14"/>
        <v>ok</v>
      </c>
      <c r="AE36" s="56" t="str">
        <f t="shared" si="7"/>
        <v>ok</v>
      </c>
      <c r="AF36" s="5"/>
      <c r="AG36" s="11"/>
      <c r="AH36" s="11"/>
      <c r="AI36" s="11"/>
      <c r="AJ36" s="13" t="s">
        <v>5</v>
      </c>
      <c r="AK36" s="26"/>
      <c r="AL36" s="26"/>
      <c r="AM36" s="26"/>
    </row>
    <row r="37" spans="1:39" s="6" customFormat="1" ht="51" x14ac:dyDescent="0.2">
      <c r="A37" s="12">
        <v>25</v>
      </c>
      <c r="B37" s="37" t="str">
        <f t="shared" ref="B37:B61" si="15">IF(COUNTIF(R37:AE37,"")=No_of_Columns,"",IF(COUNTIF(R37:AE37,"ok")=No_of_Columns,"ok","Incomplete"))</f>
        <v>ok</v>
      </c>
      <c r="C37" s="75" t="s">
        <v>118</v>
      </c>
      <c r="D37" s="76" t="s">
        <v>260</v>
      </c>
      <c r="E37" s="76" t="s">
        <v>261</v>
      </c>
      <c r="F37" s="76" t="s">
        <v>262</v>
      </c>
      <c r="G37" s="77"/>
      <c r="H37" s="77" t="s">
        <v>122</v>
      </c>
      <c r="I37" s="76" t="s">
        <v>141</v>
      </c>
      <c r="J37" s="76" t="s">
        <v>124</v>
      </c>
      <c r="K37" s="76" t="s">
        <v>263</v>
      </c>
      <c r="L37" s="78" t="s">
        <v>264</v>
      </c>
      <c r="M37" s="77" t="s">
        <v>127</v>
      </c>
      <c r="N37" s="77"/>
      <c r="O37" s="77" t="s">
        <v>127</v>
      </c>
      <c r="P37" s="79" t="s">
        <v>265</v>
      </c>
      <c r="Q37" s="49"/>
      <c r="R37" s="56" t="str">
        <f t="shared" si="1"/>
        <v>ok</v>
      </c>
      <c r="S37" s="56" t="str">
        <f t="shared" ref="S37:S59" si="16">IF(COUNTA($C37:$P37)=0,"",IF(ISBLANK(D37),"Empty cell","ok"))</f>
        <v>ok</v>
      </c>
      <c r="T37" s="56" t="str">
        <f t="shared" ref="T37:T61" si="17">IF(COUNTA($C37:$P37)=0,"",IF(ISBLANK(E37),"Empty cell","ok"))</f>
        <v>ok</v>
      </c>
      <c r="U37" s="56" t="str">
        <f t="shared" si="10"/>
        <v>ok</v>
      </c>
      <c r="V37" s="56" t="str">
        <f t="shared" si="11"/>
        <v>ok</v>
      </c>
      <c r="W37" s="56" t="str">
        <f t="shared" si="12"/>
        <v>ok</v>
      </c>
      <c r="X37" s="56" t="str">
        <f t="shared" si="2"/>
        <v>ok</v>
      </c>
      <c r="Y37" s="56" t="str">
        <f t="shared" si="3"/>
        <v>ok</v>
      </c>
      <c r="Z37" s="56" t="str">
        <f t="shared" si="4"/>
        <v>ok</v>
      </c>
      <c r="AA37" s="56" t="str">
        <f t="shared" si="5"/>
        <v>ok</v>
      </c>
      <c r="AB37" s="56" t="str">
        <f t="shared" ref="AB37:AB61" si="18">IF(COUNTA($C37:$P37)=0,"",IF(C37="T",IF(ISBLANK($M37),"ok","No entry should be made"),IF(ISBLANK($M37),"Empty cell",IF(OR($M37="V",$M37="NV"),"ok","Entry should be one of 'V' or 'NV'"))))</f>
        <v>ok</v>
      </c>
      <c r="AC37" s="56" t="str">
        <f t="shared" ref="AC37:AC61" si="19">IF(COUNTA($C37:$P37)=0,"",IF(C37="T",IF(ISBLANK($N37),"ok","No entry should be made"),IF(N37="D",IF(ISBLANK(O37),"ok","Entries should not be made in both columns"),IF(ISBLANK(N37),IF(ISBLANK(O37),"Empty cell","ok"),"Entry should be 'D'"))))</f>
        <v>ok</v>
      </c>
      <c r="AD37" s="56" t="str">
        <f t="shared" si="14"/>
        <v>ok</v>
      </c>
      <c r="AE37" s="56" t="str">
        <f t="shared" ref="AE37:AE61" si="20">IF(COUNTA($C37:$P37)=0,"",IF(C37="T",IF(ISBLANK($P37),"ok","No entry should be made"),IF(ISBLANK($P37),"Empty cell","ok")))</f>
        <v>ok</v>
      </c>
      <c r="AF37" s="5"/>
      <c r="AG37" s="11"/>
      <c r="AH37" s="11"/>
      <c r="AI37" s="11"/>
      <c r="AJ37" s="13" t="s">
        <v>5</v>
      </c>
      <c r="AK37" s="26"/>
      <c r="AL37" s="26"/>
      <c r="AM37" s="26"/>
    </row>
    <row r="38" spans="1:39" s="6" customFormat="1" ht="63.75" x14ac:dyDescent="0.2">
      <c r="A38" s="12">
        <v>26</v>
      </c>
      <c r="B38" s="37" t="str">
        <f t="shared" si="15"/>
        <v>ok</v>
      </c>
      <c r="C38" s="75" t="s">
        <v>128</v>
      </c>
      <c r="D38" s="77" t="s">
        <v>266</v>
      </c>
      <c r="E38" s="77" t="s">
        <v>267</v>
      </c>
      <c r="F38" s="77" t="s">
        <v>268</v>
      </c>
      <c r="G38" s="77"/>
      <c r="H38" s="77" t="s">
        <v>342</v>
      </c>
      <c r="I38" s="77" t="s">
        <v>220</v>
      </c>
      <c r="J38" s="77" t="s">
        <v>124</v>
      </c>
      <c r="K38" s="77" t="s">
        <v>269</v>
      </c>
      <c r="L38" s="77" t="s">
        <v>270</v>
      </c>
      <c r="M38" s="77"/>
      <c r="N38" s="77"/>
      <c r="O38" s="77"/>
      <c r="P38" s="79"/>
      <c r="Q38" s="49"/>
      <c r="R38" s="56" t="str">
        <f t="shared" si="1"/>
        <v>ok</v>
      </c>
      <c r="S38" s="56" t="str">
        <f t="shared" si="16"/>
        <v>ok</v>
      </c>
      <c r="T38" s="56" t="str">
        <f t="shared" si="17"/>
        <v>ok</v>
      </c>
      <c r="U38" s="56" t="str">
        <f t="shared" si="10"/>
        <v>ok</v>
      </c>
      <c r="V38" s="56" t="str">
        <f t="shared" si="11"/>
        <v>ok</v>
      </c>
      <c r="W38" s="56" t="str">
        <f t="shared" si="12"/>
        <v>ok</v>
      </c>
      <c r="X38" s="56" t="str">
        <f t="shared" si="2"/>
        <v>ok</v>
      </c>
      <c r="Y38" s="56" t="str">
        <f t="shared" si="3"/>
        <v>ok</v>
      </c>
      <c r="Z38" s="56" t="str">
        <f t="shared" si="4"/>
        <v>ok</v>
      </c>
      <c r="AA38" s="56" t="str">
        <f t="shared" si="5"/>
        <v>ok</v>
      </c>
      <c r="AB38" s="56" t="str">
        <f t="shared" si="18"/>
        <v>ok</v>
      </c>
      <c r="AC38" s="56" t="str">
        <f t="shared" si="19"/>
        <v>ok</v>
      </c>
      <c r="AD38" s="56" t="str">
        <f t="shared" si="14"/>
        <v>ok</v>
      </c>
      <c r="AE38" s="56" t="str">
        <f t="shared" si="20"/>
        <v>ok</v>
      </c>
      <c r="AF38" s="5"/>
      <c r="AG38" s="11"/>
      <c r="AH38" s="11"/>
      <c r="AI38" s="11"/>
      <c r="AJ38" s="13" t="s">
        <v>5</v>
      </c>
      <c r="AK38" s="26"/>
      <c r="AL38" s="26"/>
      <c r="AM38" s="26"/>
    </row>
    <row r="39" spans="1:39" s="6" customFormat="1" ht="63.75" x14ac:dyDescent="0.2">
      <c r="A39" s="12">
        <v>27</v>
      </c>
      <c r="B39" s="37" t="str">
        <f t="shared" si="15"/>
        <v>ok</v>
      </c>
      <c r="C39" s="75" t="s">
        <v>128</v>
      </c>
      <c r="D39" s="77" t="s">
        <v>266</v>
      </c>
      <c r="E39" s="77" t="s">
        <v>267</v>
      </c>
      <c r="F39" s="77" t="s">
        <v>268</v>
      </c>
      <c r="G39" s="77"/>
      <c r="H39" s="77" t="s">
        <v>342</v>
      </c>
      <c r="I39" s="77" t="s">
        <v>220</v>
      </c>
      <c r="J39" s="77" t="s">
        <v>124</v>
      </c>
      <c r="K39" s="77" t="s">
        <v>269</v>
      </c>
      <c r="L39" s="77" t="s">
        <v>271</v>
      </c>
      <c r="M39" s="77"/>
      <c r="N39" s="77"/>
      <c r="O39" s="77"/>
      <c r="P39" s="79"/>
      <c r="Q39" s="49"/>
      <c r="R39" s="56" t="str">
        <f t="shared" si="1"/>
        <v>ok</v>
      </c>
      <c r="S39" s="56" t="str">
        <f t="shared" si="16"/>
        <v>ok</v>
      </c>
      <c r="T39" s="56" t="str">
        <f t="shared" si="17"/>
        <v>ok</v>
      </c>
      <c r="U39" s="56" t="str">
        <f t="shared" si="10"/>
        <v>ok</v>
      </c>
      <c r="V39" s="56" t="str">
        <f t="shared" si="11"/>
        <v>ok</v>
      </c>
      <c r="W39" s="56" t="str">
        <f t="shared" si="12"/>
        <v>ok</v>
      </c>
      <c r="X39" s="56" t="str">
        <f t="shared" si="2"/>
        <v>ok</v>
      </c>
      <c r="Y39" s="56" t="str">
        <f t="shared" si="3"/>
        <v>ok</v>
      </c>
      <c r="Z39" s="56" t="str">
        <f t="shared" si="4"/>
        <v>ok</v>
      </c>
      <c r="AA39" s="56" t="str">
        <f t="shared" si="5"/>
        <v>ok</v>
      </c>
      <c r="AB39" s="56" t="str">
        <f t="shared" si="18"/>
        <v>ok</v>
      </c>
      <c r="AC39" s="56" t="str">
        <f t="shared" si="19"/>
        <v>ok</v>
      </c>
      <c r="AD39" s="56" t="str">
        <f t="shared" si="14"/>
        <v>ok</v>
      </c>
      <c r="AE39" s="56" t="str">
        <f t="shared" si="20"/>
        <v>ok</v>
      </c>
      <c r="AF39" s="5"/>
      <c r="AG39" s="11"/>
      <c r="AH39" s="11"/>
      <c r="AI39" s="11"/>
      <c r="AJ39" s="13" t="s">
        <v>5</v>
      </c>
      <c r="AK39" s="26"/>
      <c r="AL39" s="26"/>
      <c r="AM39" s="26"/>
    </row>
    <row r="40" spans="1:39" s="6" customFormat="1" ht="63.75" x14ac:dyDescent="0.2">
      <c r="A40" s="12">
        <v>28</v>
      </c>
      <c r="B40" s="37" t="str">
        <f t="shared" si="15"/>
        <v>ok</v>
      </c>
      <c r="C40" s="75" t="s">
        <v>128</v>
      </c>
      <c r="D40" s="77" t="s">
        <v>266</v>
      </c>
      <c r="E40" s="77" t="s">
        <v>267</v>
      </c>
      <c r="F40" s="77" t="s">
        <v>268</v>
      </c>
      <c r="G40" s="77"/>
      <c r="H40" s="77" t="s">
        <v>342</v>
      </c>
      <c r="I40" s="77" t="s">
        <v>220</v>
      </c>
      <c r="J40" s="77" t="s">
        <v>124</v>
      </c>
      <c r="K40" s="77" t="s">
        <v>269</v>
      </c>
      <c r="L40" s="77" t="s">
        <v>272</v>
      </c>
      <c r="M40" s="77"/>
      <c r="N40" s="77"/>
      <c r="O40" s="77"/>
      <c r="P40" s="79"/>
      <c r="Q40" s="49"/>
      <c r="R40" s="56" t="str">
        <f t="shared" si="1"/>
        <v>ok</v>
      </c>
      <c r="S40" s="56" t="str">
        <f t="shared" si="16"/>
        <v>ok</v>
      </c>
      <c r="T40" s="56" t="str">
        <f t="shared" si="17"/>
        <v>ok</v>
      </c>
      <c r="U40" s="56" t="str">
        <f t="shared" si="10"/>
        <v>ok</v>
      </c>
      <c r="V40" s="56" t="str">
        <f t="shared" si="11"/>
        <v>ok</v>
      </c>
      <c r="W40" s="56" t="str">
        <f t="shared" si="12"/>
        <v>ok</v>
      </c>
      <c r="X40" s="56" t="str">
        <f t="shared" si="2"/>
        <v>ok</v>
      </c>
      <c r="Y40" s="56" t="str">
        <f t="shared" si="3"/>
        <v>ok</v>
      </c>
      <c r="Z40" s="56" t="str">
        <f t="shared" si="4"/>
        <v>ok</v>
      </c>
      <c r="AA40" s="56" t="str">
        <f t="shared" si="5"/>
        <v>ok</v>
      </c>
      <c r="AB40" s="56" t="str">
        <f t="shared" si="18"/>
        <v>ok</v>
      </c>
      <c r="AC40" s="56" t="str">
        <f t="shared" si="19"/>
        <v>ok</v>
      </c>
      <c r="AD40" s="56" t="str">
        <f t="shared" si="14"/>
        <v>ok</v>
      </c>
      <c r="AE40" s="56" t="str">
        <f t="shared" si="20"/>
        <v>ok</v>
      </c>
      <c r="AF40" s="5"/>
      <c r="AG40" s="11"/>
      <c r="AH40" s="11"/>
      <c r="AI40" s="11"/>
      <c r="AJ40" s="13" t="s">
        <v>5</v>
      </c>
      <c r="AK40" s="26"/>
      <c r="AL40" s="26"/>
      <c r="AM40" s="26"/>
    </row>
    <row r="41" spans="1:39" s="6" customFormat="1" ht="63.75" x14ac:dyDescent="0.2">
      <c r="A41" s="12">
        <v>29</v>
      </c>
      <c r="B41" s="37" t="str">
        <f t="shared" si="15"/>
        <v>ok</v>
      </c>
      <c r="C41" s="75" t="s">
        <v>128</v>
      </c>
      <c r="D41" s="77" t="s">
        <v>266</v>
      </c>
      <c r="E41" s="77" t="s">
        <v>267</v>
      </c>
      <c r="F41" s="77" t="s">
        <v>268</v>
      </c>
      <c r="G41" s="77"/>
      <c r="H41" s="77" t="s">
        <v>342</v>
      </c>
      <c r="I41" s="77" t="s">
        <v>220</v>
      </c>
      <c r="J41" s="77" t="s">
        <v>124</v>
      </c>
      <c r="K41" s="77" t="s">
        <v>269</v>
      </c>
      <c r="L41" s="77" t="s">
        <v>273</v>
      </c>
      <c r="M41" s="77"/>
      <c r="N41" s="77"/>
      <c r="O41" s="77"/>
      <c r="P41" s="79"/>
      <c r="Q41" s="49"/>
      <c r="R41" s="56" t="str">
        <f t="shared" si="1"/>
        <v>ok</v>
      </c>
      <c r="S41" s="56" t="str">
        <f t="shared" si="16"/>
        <v>ok</v>
      </c>
      <c r="T41" s="56" t="str">
        <f t="shared" si="17"/>
        <v>ok</v>
      </c>
      <c r="U41" s="56" t="str">
        <f t="shared" si="10"/>
        <v>ok</v>
      </c>
      <c r="V41" s="56" t="str">
        <f t="shared" si="11"/>
        <v>ok</v>
      </c>
      <c r="W41" s="56" t="str">
        <f t="shared" si="12"/>
        <v>ok</v>
      </c>
      <c r="X41" s="56" t="str">
        <f t="shared" si="2"/>
        <v>ok</v>
      </c>
      <c r="Y41" s="56" t="str">
        <f t="shared" si="3"/>
        <v>ok</v>
      </c>
      <c r="Z41" s="56" t="str">
        <f t="shared" si="4"/>
        <v>ok</v>
      </c>
      <c r="AA41" s="56" t="str">
        <f t="shared" si="5"/>
        <v>ok</v>
      </c>
      <c r="AB41" s="56" t="str">
        <f t="shared" si="18"/>
        <v>ok</v>
      </c>
      <c r="AC41" s="56" t="str">
        <f t="shared" si="19"/>
        <v>ok</v>
      </c>
      <c r="AD41" s="56" t="str">
        <f t="shared" si="14"/>
        <v>ok</v>
      </c>
      <c r="AE41" s="56" t="str">
        <f t="shared" si="20"/>
        <v>ok</v>
      </c>
      <c r="AF41" s="5"/>
      <c r="AG41" s="11"/>
      <c r="AH41" s="11"/>
      <c r="AI41" s="11"/>
      <c r="AJ41" s="13" t="s">
        <v>5</v>
      </c>
      <c r="AK41" s="26"/>
      <c r="AL41" s="26"/>
      <c r="AM41" s="26"/>
    </row>
    <row r="42" spans="1:39" s="6" customFormat="1" ht="51" x14ac:dyDescent="0.2">
      <c r="A42" s="12">
        <v>30</v>
      </c>
      <c r="B42" s="37" t="str">
        <f t="shared" si="15"/>
        <v>ok</v>
      </c>
      <c r="C42" s="75" t="s">
        <v>128</v>
      </c>
      <c r="D42" s="77" t="s">
        <v>266</v>
      </c>
      <c r="E42" s="77" t="s">
        <v>267</v>
      </c>
      <c r="F42" s="77" t="s">
        <v>268</v>
      </c>
      <c r="G42" s="77"/>
      <c r="H42" s="107" t="s">
        <v>342</v>
      </c>
      <c r="I42" s="77" t="s">
        <v>220</v>
      </c>
      <c r="J42" s="77" t="s">
        <v>124</v>
      </c>
      <c r="K42" s="77" t="s">
        <v>274</v>
      </c>
      <c r="L42" s="77" t="s">
        <v>275</v>
      </c>
      <c r="M42" s="77"/>
      <c r="N42" s="77"/>
      <c r="O42" s="77"/>
      <c r="P42" s="79"/>
      <c r="Q42" s="49"/>
      <c r="R42" s="56" t="str">
        <f t="shared" si="1"/>
        <v>ok</v>
      </c>
      <c r="S42" s="56" t="str">
        <f t="shared" si="16"/>
        <v>ok</v>
      </c>
      <c r="T42" s="56" t="str">
        <f t="shared" si="17"/>
        <v>ok</v>
      </c>
      <c r="U42" s="56" t="str">
        <f t="shared" si="10"/>
        <v>ok</v>
      </c>
      <c r="V42" s="56" t="str">
        <f>IF(COUNTA($C42:$P42)=0,"",IF(G42="D",IF(ISBLANK(H43),"ok","Entries should not be made in both columns"),IF(ISBLANK(G42),IF(ISBLANK(H43),"Empty cell","ok"),"Entry should be 'D'")))</f>
        <v>ok</v>
      </c>
      <c r="W42" s="56" t="str">
        <f>IF(COUNTA($C42:$P42)=0,"",IF(G42="D",IF(ISBLANK(H43),"ok","Entries should not be made in both columns"),IF(ISBLANK(G42),IF(ISBLANK(H43),"Empty cell","ok"),IF(ISBLANK(H43),"ok","Entries should not be made in both columns"))))</f>
        <v>ok</v>
      </c>
      <c r="X42" s="56" t="str">
        <f t="shared" si="2"/>
        <v>ok</v>
      </c>
      <c r="Y42" s="56" t="str">
        <f t="shared" si="3"/>
        <v>ok</v>
      </c>
      <c r="Z42" s="56" t="str">
        <f t="shared" si="4"/>
        <v>ok</v>
      </c>
      <c r="AA42" s="56" t="str">
        <f t="shared" si="5"/>
        <v>ok</v>
      </c>
      <c r="AB42" s="56" t="str">
        <f t="shared" si="18"/>
        <v>ok</v>
      </c>
      <c r="AC42" s="56" t="str">
        <f t="shared" si="19"/>
        <v>ok</v>
      </c>
      <c r="AD42" s="56" t="str">
        <f t="shared" si="14"/>
        <v>ok</v>
      </c>
      <c r="AE42" s="56" t="str">
        <f t="shared" si="20"/>
        <v>ok</v>
      </c>
      <c r="AF42" s="5"/>
      <c r="AG42" s="11"/>
      <c r="AH42" s="11"/>
      <c r="AI42" s="11"/>
      <c r="AJ42" s="13" t="s">
        <v>5</v>
      </c>
      <c r="AK42" s="26"/>
      <c r="AL42" s="26"/>
      <c r="AM42" s="26"/>
    </row>
    <row r="43" spans="1:39" s="6" customFormat="1" ht="63.75" x14ac:dyDescent="0.2">
      <c r="A43" s="12">
        <v>31</v>
      </c>
      <c r="B43" s="37" t="str">
        <f t="shared" si="15"/>
        <v>ok</v>
      </c>
      <c r="C43" s="75" t="s">
        <v>118</v>
      </c>
      <c r="D43" s="77" t="s">
        <v>276</v>
      </c>
      <c r="E43" s="77" t="s">
        <v>277</v>
      </c>
      <c r="F43" s="77" t="s">
        <v>278</v>
      </c>
      <c r="G43" s="77"/>
      <c r="H43" s="77" t="s">
        <v>122</v>
      </c>
      <c r="I43" s="105" t="s">
        <v>186</v>
      </c>
      <c r="J43" s="105" t="s">
        <v>124</v>
      </c>
      <c r="K43" s="105" t="s">
        <v>279</v>
      </c>
      <c r="L43" s="105" t="s">
        <v>280</v>
      </c>
      <c r="M43" s="105" t="s">
        <v>127</v>
      </c>
      <c r="N43" s="77"/>
      <c r="O43" s="77" t="s">
        <v>127</v>
      </c>
      <c r="P43" s="79" t="s">
        <v>281</v>
      </c>
      <c r="Q43" s="49"/>
      <c r="R43" s="56" t="str">
        <f t="shared" si="1"/>
        <v>ok</v>
      </c>
      <c r="S43" s="56" t="str">
        <f t="shared" si="16"/>
        <v>ok</v>
      </c>
      <c r="T43" s="56" t="str">
        <f t="shared" si="17"/>
        <v>ok</v>
      </c>
      <c r="U43" s="56" t="str">
        <f t="shared" si="10"/>
        <v>ok</v>
      </c>
      <c r="V43" s="56" t="str">
        <f>IF(COUNTA($C43:$P43)=0,"",IF(G43="D",IF(ISBLANK(#REF!),"ok","Entries should not be made in both columns"),IF(ISBLANK(G43),IF(ISBLANK(#REF!),"Empty cell","ok"),"Entry should be 'D'")))</f>
        <v>ok</v>
      </c>
      <c r="W43" s="56" t="str">
        <f>IF(COUNTA($C43:$P43)=0,"",IF(G43="D",IF(ISBLANK(#REF!),"ok","Entries should not be made in both columns"),IF(ISBLANK(G43),IF(ISBLANK(#REF!),"Empty cell","ok"),IF(ISBLANK(#REF!),"ok","Entries should not be made in both columns"))))</f>
        <v>ok</v>
      </c>
      <c r="X43" s="56" t="str">
        <f t="shared" si="2"/>
        <v>ok</v>
      </c>
      <c r="Y43" s="56" t="str">
        <f t="shared" si="3"/>
        <v>ok</v>
      </c>
      <c r="Z43" s="56" t="str">
        <f t="shared" si="4"/>
        <v>ok</v>
      </c>
      <c r="AA43" s="56" t="str">
        <f t="shared" si="5"/>
        <v>ok</v>
      </c>
      <c r="AB43" s="56" t="str">
        <f t="shared" si="18"/>
        <v>ok</v>
      </c>
      <c r="AC43" s="56" t="str">
        <f t="shared" si="19"/>
        <v>ok</v>
      </c>
      <c r="AD43" s="56" t="str">
        <f t="shared" si="14"/>
        <v>ok</v>
      </c>
      <c r="AE43" s="56" t="str">
        <f t="shared" si="20"/>
        <v>ok</v>
      </c>
      <c r="AF43" s="5"/>
      <c r="AG43" s="11"/>
      <c r="AH43" s="11"/>
      <c r="AI43" s="11"/>
      <c r="AJ43" s="13" t="s">
        <v>5</v>
      </c>
      <c r="AK43" s="26"/>
      <c r="AL43" s="26"/>
      <c r="AM43" s="26"/>
    </row>
    <row r="44" spans="1:39" s="6" customFormat="1" ht="76.5" x14ac:dyDescent="0.2">
      <c r="A44" s="12">
        <v>32</v>
      </c>
      <c r="B44" s="37" t="str">
        <f t="shared" si="15"/>
        <v>ok</v>
      </c>
      <c r="C44" s="75" t="s">
        <v>128</v>
      </c>
      <c r="D44" s="77" t="s">
        <v>282</v>
      </c>
      <c r="E44" s="77" t="s">
        <v>283</v>
      </c>
      <c r="F44" s="77" t="s">
        <v>284</v>
      </c>
      <c r="G44" s="77"/>
      <c r="H44" s="77" t="s">
        <v>122</v>
      </c>
      <c r="I44" s="77" t="s">
        <v>237</v>
      </c>
      <c r="J44" s="77" t="s">
        <v>124</v>
      </c>
      <c r="K44" s="77" t="s">
        <v>238</v>
      </c>
      <c r="L44" s="78" t="s">
        <v>239</v>
      </c>
      <c r="M44" s="77"/>
      <c r="N44" s="77"/>
      <c r="O44" s="77"/>
      <c r="P44" s="102"/>
      <c r="Q44" s="49"/>
      <c r="R44" s="56" t="str">
        <f t="shared" si="1"/>
        <v>ok</v>
      </c>
      <c r="S44" s="56" t="str">
        <f t="shared" si="16"/>
        <v>ok</v>
      </c>
      <c r="T44" s="56" t="str">
        <f t="shared" si="17"/>
        <v>ok</v>
      </c>
      <c r="U44" s="56" t="str">
        <f t="shared" si="10"/>
        <v>ok</v>
      </c>
      <c r="V44" s="56" t="str">
        <f t="shared" si="11"/>
        <v>ok</v>
      </c>
      <c r="W44" s="56" t="str">
        <f t="shared" si="12"/>
        <v>ok</v>
      </c>
      <c r="X44" s="56" t="str">
        <f t="shared" si="2"/>
        <v>ok</v>
      </c>
      <c r="Y44" s="56" t="str">
        <f t="shared" si="3"/>
        <v>ok</v>
      </c>
      <c r="Z44" s="56" t="str">
        <f t="shared" si="4"/>
        <v>ok</v>
      </c>
      <c r="AA44" s="56" t="str">
        <f t="shared" si="5"/>
        <v>ok</v>
      </c>
      <c r="AB44" s="56" t="str">
        <f t="shared" si="18"/>
        <v>ok</v>
      </c>
      <c r="AC44" s="56" t="str">
        <f t="shared" si="19"/>
        <v>ok</v>
      </c>
      <c r="AD44" s="56" t="str">
        <f t="shared" si="14"/>
        <v>ok</v>
      </c>
      <c r="AE44" s="56" t="str">
        <f t="shared" si="20"/>
        <v>ok</v>
      </c>
      <c r="AF44" s="5"/>
      <c r="AG44" s="11"/>
      <c r="AH44" s="11"/>
      <c r="AI44" s="11"/>
      <c r="AJ44" s="13" t="s">
        <v>5</v>
      </c>
      <c r="AK44" s="26"/>
      <c r="AL44" s="26"/>
      <c r="AM44" s="26"/>
    </row>
    <row r="45" spans="1:39" s="118" customFormat="1" ht="204" x14ac:dyDescent="0.2">
      <c r="A45" s="119">
        <v>33</v>
      </c>
      <c r="B45" s="108" t="str">
        <f t="shared" si="15"/>
        <v>ok</v>
      </c>
      <c r="C45" s="109" t="s">
        <v>182</v>
      </c>
      <c r="D45" s="110" t="s">
        <v>285</v>
      </c>
      <c r="E45" s="110" t="s">
        <v>286</v>
      </c>
      <c r="F45" s="110" t="s">
        <v>287</v>
      </c>
      <c r="G45" s="110"/>
      <c r="H45" s="110" t="s">
        <v>122</v>
      </c>
      <c r="I45" s="110" t="s">
        <v>237</v>
      </c>
      <c r="J45" s="110" t="s">
        <v>124</v>
      </c>
      <c r="K45" s="110" t="s">
        <v>288</v>
      </c>
      <c r="L45" s="111" t="s">
        <v>289</v>
      </c>
      <c r="M45" s="110" t="s">
        <v>127</v>
      </c>
      <c r="N45" s="110"/>
      <c r="O45" s="110" t="s">
        <v>290</v>
      </c>
      <c r="P45" s="131" t="s">
        <v>291</v>
      </c>
      <c r="Q45" s="112"/>
      <c r="R45" s="113" t="str">
        <f t="shared" si="1"/>
        <v>ok</v>
      </c>
      <c r="S45" s="113" t="str">
        <f t="shared" si="16"/>
        <v>ok</v>
      </c>
      <c r="T45" s="113" t="str">
        <f t="shared" si="17"/>
        <v>ok</v>
      </c>
      <c r="U45" s="113" t="str">
        <f t="shared" si="10"/>
        <v>ok</v>
      </c>
      <c r="V45" s="113" t="str">
        <f t="shared" si="11"/>
        <v>ok</v>
      </c>
      <c r="W45" s="113" t="str">
        <f t="shared" si="12"/>
        <v>ok</v>
      </c>
      <c r="X45" s="113" t="str">
        <f t="shared" si="2"/>
        <v>ok</v>
      </c>
      <c r="Y45" s="113" t="str">
        <f t="shared" si="3"/>
        <v>ok</v>
      </c>
      <c r="Z45" s="113" t="str">
        <f t="shared" si="4"/>
        <v>ok</v>
      </c>
      <c r="AA45" s="113" t="str">
        <f t="shared" si="5"/>
        <v>ok</v>
      </c>
      <c r="AB45" s="113" t="str">
        <f t="shared" si="18"/>
        <v>ok</v>
      </c>
      <c r="AC45" s="113" t="str">
        <f t="shared" si="19"/>
        <v>ok</v>
      </c>
      <c r="AD45" s="113" t="str">
        <f t="shared" si="14"/>
        <v>ok</v>
      </c>
      <c r="AE45" s="113" t="str">
        <f t="shared" si="20"/>
        <v>ok</v>
      </c>
      <c r="AF45" s="114"/>
      <c r="AG45" s="115"/>
      <c r="AH45" s="115"/>
      <c r="AI45" s="115"/>
      <c r="AJ45" s="116" t="s">
        <v>5</v>
      </c>
      <c r="AK45" s="117"/>
      <c r="AL45" s="117"/>
      <c r="AM45" s="117"/>
    </row>
    <row r="46" spans="1:39" s="6" customFormat="1" ht="63.75" x14ac:dyDescent="0.2">
      <c r="A46" s="12">
        <v>34</v>
      </c>
      <c r="B46" s="37" t="str">
        <f t="shared" si="15"/>
        <v>ok</v>
      </c>
      <c r="C46" s="75" t="s">
        <v>118</v>
      </c>
      <c r="D46" s="76" t="s">
        <v>114</v>
      </c>
      <c r="E46" s="76" t="s">
        <v>292</v>
      </c>
      <c r="F46" s="76" t="s">
        <v>293</v>
      </c>
      <c r="G46" s="77"/>
      <c r="H46" s="77" t="s">
        <v>122</v>
      </c>
      <c r="I46" s="76" t="s">
        <v>141</v>
      </c>
      <c r="J46" s="76" t="s">
        <v>124</v>
      </c>
      <c r="K46" s="76" t="s">
        <v>294</v>
      </c>
      <c r="L46" s="78" t="s">
        <v>295</v>
      </c>
      <c r="M46" s="77" t="s">
        <v>162</v>
      </c>
      <c r="N46" s="77"/>
      <c r="O46" s="77" t="s">
        <v>162</v>
      </c>
      <c r="P46" s="79" t="s">
        <v>299</v>
      </c>
      <c r="Q46" s="49"/>
      <c r="R46" s="56" t="str">
        <f t="shared" si="1"/>
        <v>ok</v>
      </c>
      <c r="S46" s="56" t="str">
        <f t="shared" si="16"/>
        <v>ok</v>
      </c>
      <c r="T46" s="56" t="str">
        <f t="shared" si="17"/>
        <v>ok</v>
      </c>
      <c r="U46" s="56" t="str">
        <f t="shared" si="10"/>
        <v>ok</v>
      </c>
      <c r="V46" s="56" t="str">
        <f t="shared" si="11"/>
        <v>ok</v>
      </c>
      <c r="W46" s="56" t="str">
        <f t="shared" si="12"/>
        <v>ok</v>
      </c>
      <c r="X46" s="56" t="str">
        <f t="shared" si="2"/>
        <v>ok</v>
      </c>
      <c r="Y46" s="56" t="str">
        <f t="shared" si="3"/>
        <v>ok</v>
      </c>
      <c r="Z46" s="56" t="str">
        <f t="shared" si="4"/>
        <v>ok</v>
      </c>
      <c r="AA46" s="56" t="str">
        <f t="shared" si="5"/>
        <v>ok</v>
      </c>
      <c r="AB46" s="56" t="str">
        <f t="shared" si="18"/>
        <v>ok</v>
      </c>
      <c r="AC46" s="56" t="str">
        <f t="shared" si="19"/>
        <v>ok</v>
      </c>
      <c r="AD46" s="56" t="str">
        <f t="shared" si="14"/>
        <v>ok</v>
      </c>
      <c r="AE46" s="56" t="str">
        <f t="shared" si="20"/>
        <v>ok</v>
      </c>
      <c r="AF46" s="5"/>
      <c r="AG46" s="11"/>
      <c r="AH46" s="11"/>
      <c r="AI46" s="11"/>
      <c r="AJ46" s="13" t="s">
        <v>5</v>
      </c>
      <c r="AK46" s="26"/>
      <c r="AL46" s="26"/>
      <c r="AM46" s="26"/>
    </row>
    <row r="47" spans="1:39" s="6" customFormat="1" ht="51" x14ac:dyDescent="0.2">
      <c r="A47" s="12">
        <v>35</v>
      </c>
      <c r="B47" s="37" t="str">
        <f t="shared" si="15"/>
        <v>ok</v>
      </c>
      <c r="C47" s="75" t="s">
        <v>118</v>
      </c>
      <c r="D47" s="76" t="s">
        <v>114</v>
      </c>
      <c r="E47" s="76" t="s">
        <v>292</v>
      </c>
      <c r="F47" s="76" t="s">
        <v>293</v>
      </c>
      <c r="G47" s="77"/>
      <c r="H47" s="77" t="s">
        <v>122</v>
      </c>
      <c r="I47" s="76" t="s">
        <v>141</v>
      </c>
      <c r="J47" s="76" t="s">
        <v>124</v>
      </c>
      <c r="K47" s="76" t="s">
        <v>296</v>
      </c>
      <c r="L47" s="78" t="s">
        <v>297</v>
      </c>
      <c r="M47" s="77" t="s">
        <v>162</v>
      </c>
      <c r="N47" s="77"/>
      <c r="O47" s="77" t="s">
        <v>162</v>
      </c>
      <c r="P47" s="79" t="s">
        <v>298</v>
      </c>
      <c r="Q47" s="49"/>
      <c r="R47" s="56" t="str">
        <f t="shared" si="1"/>
        <v>ok</v>
      </c>
      <c r="S47" s="56" t="str">
        <f t="shared" si="16"/>
        <v>ok</v>
      </c>
      <c r="T47" s="56" t="str">
        <f t="shared" si="17"/>
        <v>ok</v>
      </c>
      <c r="U47" s="56" t="str">
        <f t="shared" si="10"/>
        <v>ok</v>
      </c>
      <c r="V47" s="56" t="str">
        <f t="shared" si="11"/>
        <v>ok</v>
      </c>
      <c r="W47" s="56" t="str">
        <f t="shared" si="12"/>
        <v>ok</v>
      </c>
      <c r="X47" s="56" t="str">
        <f t="shared" si="2"/>
        <v>ok</v>
      </c>
      <c r="Y47" s="56" t="str">
        <f t="shared" si="3"/>
        <v>ok</v>
      </c>
      <c r="Z47" s="56" t="str">
        <f t="shared" si="4"/>
        <v>ok</v>
      </c>
      <c r="AA47" s="56" t="str">
        <f t="shared" si="5"/>
        <v>ok</v>
      </c>
      <c r="AB47" s="56" t="str">
        <f t="shared" si="18"/>
        <v>ok</v>
      </c>
      <c r="AC47" s="56" t="str">
        <f t="shared" si="19"/>
        <v>ok</v>
      </c>
      <c r="AD47" s="56" t="str">
        <f t="shared" si="14"/>
        <v>ok</v>
      </c>
      <c r="AE47" s="56" t="str">
        <f t="shared" si="20"/>
        <v>ok</v>
      </c>
      <c r="AF47" s="5"/>
      <c r="AG47" s="11"/>
      <c r="AH47" s="11"/>
      <c r="AI47" s="11"/>
      <c r="AJ47" s="13" t="s">
        <v>5</v>
      </c>
      <c r="AK47" s="26"/>
      <c r="AL47" s="26"/>
      <c r="AM47" s="26"/>
    </row>
    <row r="48" spans="1:39" s="6" customFormat="1" ht="127.5" x14ac:dyDescent="0.2">
      <c r="A48" s="12">
        <v>36</v>
      </c>
      <c r="B48" s="37" t="str">
        <f t="shared" si="15"/>
        <v>ok</v>
      </c>
      <c r="C48" s="75" t="s">
        <v>118</v>
      </c>
      <c r="D48" s="76" t="s">
        <v>300</v>
      </c>
      <c r="E48" s="76" t="s">
        <v>301</v>
      </c>
      <c r="F48" s="76" t="s">
        <v>302</v>
      </c>
      <c r="G48" s="77"/>
      <c r="H48" s="77" t="s">
        <v>122</v>
      </c>
      <c r="I48" s="76" t="s">
        <v>220</v>
      </c>
      <c r="J48" s="76" t="s">
        <v>124</v>
      </c>
      <c r="K48" s="76" t="s">
        <v>303</v>
      </c>
      <c r="L48" s="78" t="s">
        <v>304</v>
      </c>
      <c r="M48" s="77" t="s">
        <v>127</v>
      </c>
      <c r="N48" s="77"/>
      <c r="O48" s="77" t="s">
        <v>305</v>
      </c>
      <c r="P48" s="79" t="s">
        <v>306</v>
      </c>
      <c r="Q48" s="49"/>
      <c r="R48" s="56" t="str">
        <f t="shared" si="1"/>
        <v>ok</v>
      </c>
      <c r="S48" s="56" t="str">
        <f t="shared" si="16"/>
        <v>ok</v>
      </c>
      <c r="T48" s="56" t="str">
        <f t="shared" si="17"/>
        <v>ok</v>
      </c>
      <c r="U48" s="56" t="str">
        <f t="shared" si="10"/>
        <v>ok</v>
      </c>
      <c r="V48" s="56" t="str">
        <f t="shared" si="11"/>
        <v>ok</v>
      </c>
      <c r="W48" s="56" t="str">
        <f t="shared" si="12"/>
        <v>ok</v>
      </c>
      <c r="X48" s="56" t="str">
        <f t="shared" si="2"/>
        <v>ok</v>
      </c>
      <c r="Y48" s="56" t="str">
        <f t="shared" si="3"/>
        <v>ok</v>
      </c>
      <c r="Z48" s="56" t="str">
        <f t="shared" si="4"/>
        <v>ok</v>
      </c>
      <c r="AA48" s="56" t="str">
        <f t="shared" si="5"/>
        <v>ok</v>
      </c>
      <c r="AB48" s="56" t="str">
        <f t="shared" si="18"/>
        <v>ok</v>
      </c>
      <c r="AC48" s="56" t="str">
        <f t="shared" si="19"/>
        <v>ok</v>
      </c>
      <c r="AD48" s="56" t="str">
        <f t="shared" si="14"/>
        <v>ok</v>
      </c>
      <c r="AE48" s="56" t="str">
        <f t="shared" si="20"/>
        <v>ok</v>
      </c>
      <c r="AF48" s="5"/>
      <c r="AG48" s="11"/>
      <c r="AH48" s="11"/>
      <c r="AI48" s="11"/>
      <c r="AJ48" s="13" t="s">
        <v>5</v>
      </c>
      <c r="AK48" s="26"/>
      <c r="AL48" s="26"/>
      <c r="AM48" s="26"/>
    </row>
    <row r="49" spans="1:46" s="6" customFormat="1" ht="114.75" x14ac:dyDescent="0.2">
      <c r="A49" s="12">
        <v>37</v>
      </c>
      <c r="B49" s="37" t="str">
        <f t="shared" si="15"/>
        <v>ok</v>
      </c>
      <c r="C49" s="75" t="s">
        <v>118</v>
      </c>
      <c r="D49" s="76" t="s">
        <v>300</v>
      </c>
      <c r="E49" s="76" t="s">
        <v>301</v>
      </c>
      <c r="F49" s="76" t="s">
        <v>302</v>
      </c>
      <c r="G49" s="77"/>
      <c r="H49" s="77" t="s">
        <v>122</v>
      </c>
      <c r="I49" s="77" t="s">
        <v>220</v>
      </c>
      <c r="J49" s="77" t="s">
        <v>124</v>
      </c>
      <c r="K49" s="77" t="s">
        <v>303</v>
      </c>
      <c r="L49" s="78" t="s">
        <v>307</v>
      </c>
      <c r="M49" s="77" t="s">
        <v>127</v>
      </c>
      <c r="N49" s="77"/>
      <c r="O49" s="77" t="s">
        <v>308</v>
      </c>
      <c r="P49" s="79" t="s">
        <v>309</v>
      </c>
      <c r="Q49" s="49"/>
      <c r="R49" s="56" t="str">
        <f t="shared" si="1"/>
        <v>ok</v>
      </c>
      <c r="S49" s="56" t="str">
        <f t="shared" si="16"/>
        <v>ok</v>
      </c>
      <c r="T49" s="56" t="str">
        <f t="shared" si="17"/>
        <v>ok</v>
      </c>
      <c r="U49" s="56" t="str">
        <f t="shared" si="10"/>
        <v>ok</v>
      </c>
      <c r="V49" s="56" t="str">
        <f t="shared" si="11"/>
        <v>ok</v>
      </c>
      <c r="W49" s="56" t="str">
        <f t="shared" si="12"/>
        <v>ok</v>
      </c>
      <c r="X49" s="56" t="str">
        <f t="shared" si="2"/>
        <v>ok</v>
      </c>
      <c r="Y49" s="56" t="str">
        <f t="shared" si="3"/>
        <v>ok</v>
      </c>
      <c r="Z49" s="56" t="str">
        <f t="shared" si="4"/>
        <v>ok</v>
      </c>
      <c r="AA49" s="56" t="str">
        <f t="shared" si="5"/>
        <v>ok</v>
      </c>
      <c r="AB49" s="56" t="str">
        <f t="shared" si="18"/>
        <v>ok</v>
      </c>
      <c r="AC49" s="56" t="str">
        <f t="shared" si="19"/>
        <v>ok</v>
      </c>
      <c r="AD49" s="56" t="str">
        <f t="shared" si="14"/>
        <v>ok</v>
      </c>
      <c r="AE49" s="56" t="str">
        <f t="shared" si="20"/>
        <v>ok</v>
      </c>
      <c r="AF49" s="5"/>
      <c r="AG49" s="11"/>
      <c r="AH49" s="11"/>
      <c r="AI49" s="11"/>
      <c r="AJ49" s="13" t="s">
        <v>5</v>
      </c>
      <c r="AK49" s="26"/>
      <c r="AL49" s="26"/>
      <c r="AM49" s="26"/>
    </row>
    <row r="50" spans="1:46" s="6" customFormat="1" ht="51" x14ac:dyDescent="0.2">
      <c r="A50" s="12">
        <v>38</v>
      </c>
      <c r="B50" s="37" t="str">
        <f t="shared" si="15"/>
        <v>ok</v>
      </c>
      <c r="C50" s="75" t="s">
        <v>118</v>
      </c>
      <c r="D50" s="76" t="s">
        <v>300</v>
      </c>
      <c r="E50" s="76" t="s">
        <v>301</v>
      </c>
      <c r="F50" s="76" t="s">
        <v>302</v>
      </c>
      <c r="G50" s="77"/>
      <c r="H50" s="77" t="s">
        <v>122</v>
      </c>
      <c r="I50" s="77" t="s">
        <v>220</v>
      </c>
      <c r="J50" s="77" t="s">
        <v>124</v>
      </c>
      <c r="K50" s="76" t="s">
        <v>310</v>
      </c>
      <c r="L50" s="78" t="s">
        <v>311</v>
      </c>
      <c r="M50" s="77" t="s">
        <v>127</v>
      </c>
      <c r="N50" s="77"/>
      <c r="O50" s="77" t="s">
        <v>312</v>
      </c>
      <c r="P50" s="79" t="s">
        <v>313</v>
      </c>
      <c r="Q50" s="49"/>
      <c r="R50" s="56" t="str">
        <f t="shared" si="1"/>
        <v>ok</v>
      </c>
      <c r="S50" s="56" t="str">
        <f t="shared" si="16"/>
        <v>ok</v>
      </c>
      <c r="T50" s="56" t="str">
        <f t="shared" si="17"/>
        <v>ok</v>
      </c>
      <c r="U50" s="56" t="str">
        <f t="shared" si="10"/>
        <v>ok</v>
      </c>
      <c r="V50" s="56" t="str">
        <f t="shared" si="11"/>
        <v>ok</v>
      </c>
      <c r="W50" s="56" t="str">
        <f t="shared" si="12"/>
        <v>ok</v>
      </c>
      <c r="X50" s="56" t="str">
        <f t="shared" si="2"/>
        <v>ok</v>
      </c>
      <c r="Y50" s="56" t="str">
        <f t="shared" si="3"/>
        <v>ok</v>
      </c>
      <c r="Z50" s="56" t="str">
        <f t="shared" si="4"/>
        <v>ok</v>
      </c>
      <c r="AA50" s="56" t="str">
        <f t="shared" si="5"/>
        <v>ok</v>
      </c>
      <c r="AB50" s="56" t="str">
        <f t="shared" si="18"/>
        <v>ok</v>
      </c>
      <c r="AC50" s="56" t="str">
        <f t="shared" si="19"/>
        <v>ok</v>
      </c>
      <c r="AD50" s="56" t="str">
        <f t="shared" si="14"/>
        <v>ok</v>
      </c>
      <c r="AE50" s="56" t="str">
        <f t="shared" si="20"/>
        <v>ok</v>
      </c>
      <c r="AF50" s="5"/>
      <c r="AG50" s="11"/>
      <c r="AH50" s="11"/>
      <c r="AI50" s="11"/>
      <c r="AJ50" s="13" t="s">
        <v>5</v>
      </c>
      <c r="AK50" s="26"/>
      <c r="AL50" s="26"/>
      <c r="AM50" s="26"/>
    </row>
    <row r="51" spans="1:46" s="6" customFormat="1" ht="127.5" x14ac:dyDescent="0.2">
      <c r="A51" s="12">
        <v>39</v>
      </c>
      <c r="B51" s="37" t="str">
        <f t="shared" si="15"/>
        <v>ok</v>
      </c>
      <c r="C51" s="75" t="s">
        <v>118</v>
      </c>
      <c r="D51" s="76" t="s">
        <v>300</v>
      </c>
      <c r="E51" s="76" t="s">
        <v>301</v>
      </c>
      <c r="F51" s="76" t="s">
        <v>302</v>
      </c>
      <c r="G51" s="77"/>
      <c r="H51" s="77" t="s">
        <v>122</v>
      </c>
      <c r="I51" s="76" t="s">
        <v>314</v>
      </c>
      <c r="J51" s="76" t="s">
        <v>315</v>
      </c>
      <c r="K51" s="76" t="s">
        <v>316</v>
      </c>
      <c r="L51" s="78" t="s">
        <v>317</v>
      </c>
      <c r="M51" s="77" t="s">
        <v>127</v>
      </c>
      <c r="N51" s="77"/>
      <c r="O51" s="77" t="s">
        <v>318</v>
      </c>
      <c r="P51" s="79" t="s">
        <v>319</v>
      </c>
      <c r="Q51" s="49"/>
      <c r="R51" s="56" t="str">
        <f t="shared" si="1"/>
        <v>ok</v>
      </c>
      <c r="S51" s="56" t="str">
        <f t="shared" si="16"/>
        <v>ok</v>
      </c>
      <c r="T51" s="56" t="str">
        <f t="shared" si="17"/>
        <v>ok</v>
      </c>
      <c r="U51" s="56" t="str">
        <f t="shared" si="10"/>
        <v>ok</v>
      </c>
      <c r="V51" s="56" t="str">
        <f t="shared" si="11"/>
        <v>ok</v>
      </c>
      <c r="W51" s="56" t="str">
        <f t="shared" si="12"/>
        <v>ok</v>
      </c>
      <c r="X51" s="56" t="str">
        <f t="shared" si="2"/>
        <v>ok</v>
      </c>
      <c r="Y51" s="56" t="str">
        <f t="shared" si="3"/>
        <v>ok</v>
      </c>
      <c r="Z51" s="56" t="str">
        <f t="shared" si="4"/>
        <v>ok</v>
      </c>
      <c r="AA51" s="56" t="str">
        <f t="shared" si="5"/>
        <v>ok</v>
      </c>
      <c r="AB51" s="56" t="str">
        <f t="shared" si="18"/>
        <v>ok</v>
      </c>
      <c r="AC51" s="56" t="str">
        <f t="shared" si="19"/>
        <v>ok</v>
      </c>
      <c r="AD51" s="56" t="str">
        <f t="shared" si="14"/>
        <v>ok</v>
      </c>
      <c r="AE51" s="56" t="str">
        <f t="shared" si="20"/>
        <v>ok</v>
      </c>
      <c r="AF51" s="5"/>
      <c r="AG51" s="11"/>
      <c r="AH51" s="11"/>
      <c r="AI51" s="11"/>
      <c r="AJ51" s="13" t="s">
        <v>5</v>
      </c>
      <c r="AK51" s="26"/>
      <c r="AL51" s="26"/>
      <c r="AM51" s="26"/>
    </row>
    <row r="52" spans="1:46" s="6" customFormat="1" ht="127.5" x14ac:dyDescent="0.2">
      <c r="A52" s="12">
        <v>40</v>
      </c>
      <c r="B52" s="37" t="str">
        <f t="shared" si="15"/>
        <v>ok</v>
      </c>
      <c r="C52" s="75" t="s">
        <v>118</v>
      </c>
      <c r="D52" s="76" t="s">
        <v>300</v>
      </c>
      <c r="E52" s="76" t="s">
        <v>301</v>
      </c>
      <c r="F52" s="76" t="s">
        <v>302</v>
      </c>
      <c r="G52" s="77"/>
      <c r="H52" s="77" t="s">
        <v>122</v>
      </c>
      <c r="I52" s="76" t="s">
        <v>314</v>
      </c>
      <c r="J52" s="76" t="s">
        <v>315</v>
      </c>
      <c r="K52" s="76" t="s">
        <v>316</v>
      </c>
      <c r="L52" s="78" t="s">
        <v>320</v>
      </c>
      <c r="M52" s="77" t="s">
        <v>127</v>
      </c>
      <c r="N52" s="77"/>
      <c r="O52" s="77" t="s">
        <v>318</v>
      </c>
      <c r="P52" s="79" t="s">
        <v>321</v>
      </c>
      <c r="Q52" s="49"/>
      <c r="R52" s="56" t="str">
        <f t="shared" si="1"/>
        <v>ok</v>
      </c>
      <c r="S52" s="56" t="str">
        <f t="shared" si="16"/>
        <v>ok</v>
      </c>
      <c r="T52" s="56" t="str">
        <f t="shared" si="17"/>
        <v>ok</v>
      </c>
      <c r="U52" s="56" t="str">
        <f t="shared" si="10"/>
        <v>ok</v>
      </c>
      <c r="V52" s="56" t="str">
        <f t="shared" si="11"/>
        <v>ok</v>
      </c>
      <c r="W52" s="56" t="str">
        <f t="shared" si="12"/>
        <v>ok</v>
      </c>
      <c r="X52" s="56" t="str">
        <f t="shared" si="2"/>
        <v>ok</v>
      </c>
      <c r="Y52" s="56" t="str">
        <f t="shared" si="3"/>
        <v>ok</v>
      </c>
      <c r="Z52" s="56" t="str">
        <f t="shared" si="4"/>
        <v>ok</v>
      </c>
      <c r="AA52" s="56" t="str">
        <f t="shared" si="5"/>
        <v>ok</v>
      </c>
      <c r="AB52" s="56" t="str">
        <f t="shared" si="18"/>
        <v>ok</v>
      </c>
      <c r="AC52" s="56" t="str">
        <f t="shared" si="19"/>
        <v>ok</v>
      </c>
      <c r="AD52" s="56" t="str">
        <f t="shared" si="14"/>
        <v>ok</v>
      </c>
      <c r="AE52" s="56" t="str">
        <f t="shared" si="20"/>
        <v>ok</v>
      </c>
      <c r="AF52" s="5"/>
      <c r="AG52" s="11"/>
      <c r="AH52" s="11"/>
      <c r="AI52" s="11"/>
      <c r="AJ52" s="13" t="s">
        <v>5</v>
      </c>
      <c r="AK52" s="26"/>
      <c r="AL52" s="26"/>
      <c r="AM52" s="26"/>
    </row>
    <row r="53" spans="1:46" s="6" customFormat="1" ht="127.5" x14ac:dyDescent="0.2">
      <c r="A53" s="12">
        <v>41</v>
      </c>
      <c r="B53" s="37" t="str">
        <f t="shared" si="15"/>
        <v>ok</v>
      </c>
      <c r="C53" s="75" t="s">
        <v>118</v>
      </c>
      <c r="D53" s="76" t="s">
        <v>300</v>
      </c>
      <c r="E53" s="76" t="s">
        <v>301</v>
      </c>
      <c r="F53" s="76" t="s">
        <v>302</v>
      </c>
      <c r="G53" s="77"/>
      <c r="H53" s="77" t="s">
        <v>122</v>
      </c>
      <c r="I53" s="76" t="s">
        <v>314</v>
      </c>
      <c r="J53" s="76" t="s">
        <v>315</v>
      </c>
      <c r="K53" s="76" t="s">
        <v>316</v>
      </c>
      <c r="L53" s="78" t="s">
        <v>322</v>
      </c>
      <c r="M53" s="77" t="s">
        <v>127</v>
      </c>
      <c r="N53" s="77"/>
      <c r="O53" s="77" t="s">
        <v>318</v>
      </c>
      <c r="P53" s="79" t="s">
        <v>323</v>
      </c>
      <c r="Q53" s="49"/>
      <c r="R53" s="56" t="str">
        <f t="shared" si="1"/>
        <v>ok</v>
      </c>
      <c r="S53" s="56" t="str">
        <f t="shared" si="16"/>
        <v>ok</v>
      </c>
      <c r="T53" s="56" t="str">
        <f t="shared" si="17"/>
        <v>ok</v>
      </c>
      <c r="U53" s="56" t="str">
        <f t="shared" si="10"/>
        <v>ok</v>
      </c>
      <c r="V53" s="56" t="str">
        <f t="shared" si="11"/>
        <v>ok</v>
      </c>
      <c r="W53" s="56" t="str">
        <f t="shared" si="12"/>
        <v>ok</v>
      </c>
      <c r="X53" s="56" t="str">
        <f t="shared" si="2"/>
        <v>ok</v>
      </c>
      <c r="Y53" s="56" t="str">
        <f t="shared" si="3"/>
        <v>ok</v>
      </c>
      <c r="Z53" s="56" t="str">
        <f t="shared" si="4"/>
        <v>ok</v>
      </c>
      <c r="AA53" s="56" t="str">
        <f t="shared" si="5"/>
        <v>ok</v>
      </c>
      <c r="AB53" s="56" t="str">
        <f t="shared" si="18"/>
        <v>ok</v>
      </c>
      <c r="AC53" s="56" t="str">
        <f t="shared" si="19"/>
        <v>ok</v>
      </c>
      <c r="AD53" s="56" t="str">
        <f t="shared" si="14"/>
        <v>ok</v>
      </c>
      <c r="AE53" s="56" t="str">
        <f t="shared" si="20"/>
        <v>ok</v>
      </c>
      <c r="AF53" s="5"/>
      <c r="AG53" s="11"/>
      <c r="AH53" s="11"/>
      <c r="AI53" s="11"/>
      <c r="AJ53" s="13" t="s">
        <v>5</v>
      </c>
      <c r="AK53" s="26"/>
      <c r="AL53" s="26"/>
      <c r="AM53" s="26"/>
    </row>
    <row r="54" spans="1:46" s="6" customFormat="1" ht="178.5" x14ac:dyDescent="0.2">
      <c r="A54" s="12">
        <v>42</v>
      </c>
      <c r="B54" s="37" t="str">
        <f t="shared" si="15"/>
        <v>ok</v>
      </c>
      <c r="C54" s="75" t="s">
        <v>118</v>
      </c>
      <c r="D54" s="76" t="s">
        <v>300</v>
      </c>
      <c r="E54" s="76" t="s">
        <v>301</v>
      </c>
      <c r="F54" s="76" t="s">
        <v>302</v>
      </c>
      <c r="G54" s="77"/>
      <c r="H54" s="77" t="s">
        <v>122</v>
      </c>
      <c r="I54" s="76" t="s">
        <v>314</v>
      </c>
      <c r="J54" s="76" t="s">
        <v>315</v>
      </c>
      <c r="K54" s="76" t="s">
        <v>324</v>
      </c>
      <c r="L54" s="78" t="s">
        <v>325</v>
      </c>
      <c r="M54" s="77" t="s">
        <v>127</v>
      </c>
      <c r="N54" s="77"/>
      <c r="O54" s="77" t="s">
        <v>326</v>
      </c>
      <c r="P54" s="79" t="s">
        <v>327</v>
      </c>
      <c r="Q54" s="49"/>
      <c r="R54" s="56" t="str">
        <f t="shared" si="1"/>
        <v>ok</v>
      </c>
      <c r="S54" s="56" t="str">
        <f t="shared" si="16"/>
        <v>ok</v>
      </c>
      <c r="T54" s="56" t="str">
        <f t="shared" si="17"/>
        <v>ok</v>
      </c>
      <c r="U54" s="56" t="str">
        <f t="shared" si="10"/>
        <v>ok</v>
      </c>
      <c r="V54" s="56" t="str">
        <f t="shared" si="11"/>
        <v>ok</v>
      </c>
      <c r="W54" s="56" t="str">
        <f t="shared" si="12"/>
        <v>ok</v>
      </c>
      <c r="X54" s="56" t="str">
        <f t="shared" si="2"/>
        <v>ok</v>
      </c>
      <c r="Y54" s="56" t="str">
        <f t="shared" si="3"/>
        <v>ok</v>
      </c>
      <c r="Z54" s="56" t="str">
        <f t="shared" si="4"/>
        <v>ok</v>
      </c>
      <c r="AA54" s="56" t="str">
        <f t="shared" si="5"/>
        <v>ok</v>
      </c>
      <c r="AB54" s="56" t="str">
        <f t="shared" si="18"/>
        <v>ok</v>
      </c>
      <c r="AC54" s="56" t="str">
        <f t="shared" si="19"/>
        <v>ok</v>
      </c>
      <c r="AD54" s="56" t="str">
        <f t="shared" si="14"/>
        <v>ok</v>
      </c>
      <c r="AE54" s="56" t="str">
        <f t="shared" si="20"/>
        <v>ok</v>
      </c>
      <c r="AF54" s="5"/>
      <c r="AG54" s="11"/>
      <c r="AH54" s="11"/>
      <c r="AI54" s="11"/>
      <c r="AJ54" s="13" t="s">
        <v>5</v>
      </c>
      <c r="AK54" s="26"/>
      <c r="AL54" s="26"/>
      <c r="AM54" s="26"/>
    </row>
    <row r="55" spans="1:46" s="6" customFormat="1" ht="63.75" x14ac:dyDescent="0.2">
      <c r="A55" s="12">
        <v>43</v>
      </c>
      <c r="B55" s="37" t="str">
        <f t="shared" si="15"/>
        <v>ok</v>
      </c>
      <c r="C55" s="75" t="s">
        <v>128</v>
      </c>
      <c r="D55" s="77" t="s">
        <v>328</v>
      </c>
      <c r="E55" s="77" t="s">
        <v>329</v>
      </c>
      <c r="F55" s="77" t="s">
        <v>330</v>
      </c>
      <c r="G55" s="77"/>
      <c r="H55" s="77" t="s">
        <v>122</v>
      </c>
      <c r="I55" s="77" t="s">
        <v>186</v>
      </c>
      <c r="J55" s="77" t="s">
        <v>124</v>
      </c>
      <c r="K55" s="77" t="s">
        <v>331</v>
      </c>
      <c r="L55" s="77" t="s">
        <v>332</v>
      </c>
      <c r="M55" s="77"/>
      <c r="N55" s="77"/>
      <c r="O55" s="77"/>
      <c r="P55" s="79"/>
      <c r="Q55" s="49"/>
      <c r="R55" s="56" t="str">
        <f t="shared" si="1"/>
        <v>ok</v>
      </c>
      <c r="S55" s="56" t="str">
        <f t="shared" si="16"/>
        <v>ok</v>
      </c>
      <c r="T55" s="56" t="str">
        <f t="shared" si="17"/>
        <v>ok</v>
      </c>
      <c r="U55" s="56" t="str">
        <f t="shared" si="10"/>
        <v>ok</v>
      </c>
      <c r="V55" s="56" t="str">
        <f t="shared" si="11"/>
        <v>ok</v>
      </c>
      <c r="W55" s="56" t="str">
        <f t="shared" si="12"/>
        <v>ok</v>
      </c>
      <c r="X55" s="56" t="str">
        <f t="shared" si="2"/>
        <v>ok</v>
      </c>
      <c r="Y55" s="56" t="str">
        <f t="shared" si="3"/>
        <v>ok</v>
      </c>
      <c r="Z55" s="56" t="str">
        <f t="shared" si="4"/>
        <v>ok</v>
      </c>
      <c r="AA55" s="56" t="str">
        <f t="shared" si="5"/>
        <v>ok</v>
      </c>
      <c r="AB55" s="56" t="str">
        <f t="shared" si="18"/>
        <v>ok</v>
      </c>
      <c r="AC55" s="56" t="str">
        <f t="shared" si="19"/>
        <v>ok</v>
      </c>
      <c r="AD55" s="56" t="str">
        <f t="shared" si="14"/>
        <v>ok</v>
      </c>
      <c r="AE55" s="56" t="str">
        <f t="shared" si="20"/>
        <v>ok</v>
      </c>
      <c r="AF55" s="5"/>
      <c r="AG55" s="11"/>
      <c r="AH55" s="11"/>
      <c r="AI55" s="11"/>
      <c r="AJ55" s="13" t="s">
        <v>5</v>
      </c>
      <c r="AK55" s="26"/>
      <c r="AL55" s="26"/>
      <c r="AM55" s="26"/>
    </row>
    <row r="56" spans="1:46" s="6" customFormat="1" ht="89.25" x14ac:dyDescent="0.2">
      <c r="A56" s="12">
        <v>44</v>
      </c>
      <c r="B56" s="37" t="str">
        <f t="shared" si="15"/>
        <v>ok</v>
      </c>
      <c r="C56" s="75" t="s">
        <v>118</v>
      </c>
      <c r="D56" s="77" t="s">
        <v>328</v>
      </c>
      <c r="E56" s="77" t="s">
        <v>329</v>
      </c>
      <c r="F56" s="77" t="s">
        <v>330</v>
      </c>
      <c r="G56" s="77"/>
      <c r="H56" s="77" t="s">
        <v>122</v>
      </c>
      <c r="I56" s="77" t="s">
        <v>186</v>
      </c>
      <c r="J56" s="77" t="s">
        <v>124</v>
      </c>
      <c r="K56" s="76" t="s">
        <v>333</v>
      </c>
      <c r="L56" s="78" t="s">
        <v>334</v>
      </c>
      <c r="M56" s="77" t="s">
        <v>162</v>
      </c>
      <c r="N56" s="77"/>
      <c r="O56" s="77" t="s">
        <v>335</v>
      </c>
      <c r="P56" s="79" t="s">
        <v>346</v>
      </c>
      <c r="Q56" s="49"/>
      <c r="R56" s="56" t="str">
        <f t="shared" si="1"/>
        <v>ok</v>
      </c>
      <c r="S56" s="56" t="str">
        <f t="shared" si="16"/>
        <v>ok</v>
      </c>
      <c r="T56" s="56" t="str">
        <f t="shared" si="17"/>
        <v>ok</v>
      </c>
      <c r="U56" s="56" t="str">
        <f t="shared" si="10"/>
        <v>ok</v>
      </c>
      <c r="V56" s="56" t="str">
        <f t="shared" si="11"/>
        <v>ok</v>
      </c>
      <c r="W56" s="56" t="str">
        <f t="shared" si="12"/>
        <v>ok</v>
      </c>
      <c r="X56" s="56" t="str">
        <f t="shared" si="2"/>
        <v>ok</v>
      </c>
      <c r="Y56" s="56" t="str">
        <f t="shared" si="3"/>
        <v>ok</v>
      </c>
      <c r="Z56" s="56" t="str">
        <f t="shared" si="4"/>
        <v>ok</v>
      </c>
      <c r="AA56" s="56" t="str">
        <f t="shared" si="5"/>
        <v>ok</v>
      </c>
      <c r="AB56" s="56" t="str">
        <f t="shared" si="18"/>
        <v>ok</v>
      </c>
      <c r="AC56" s="56" t="str">
        <f t="shared" si="19"/>
        <v>ok</v>
      </c>
      <c r="AD56" s="56" t="str">
        <f t="shared" si="14"/>
        <v>ok</v>
      </c>
      <c r="AE56" s="56" t="str">
        <f t="shared" si="20"/>
        <v>ok</v>
      </c>
      <c r="AF56" s="5"/>
      <c r="AG56" s="11"/>
      <c r="AH56" s="11"/>
      <c r="AI56" s="11"/>
      <c r="AJ56" s="13" t="s">
        <v>5</v>
      </c>
      <c r="AK56" s="26"/>
      <c r="AL56" s="26"/>
      <c r="AM56" s="26"/>
    </row>
    <row r="57" spans="1:46" s="6" customFormat="1" ht="76.5" x14ac:dyDescent="0.2">
      <c r="A57" s="12">
        <v>45</v>
      </c>
      <c r="B57" s="37" t="str">
        <f t="shared" si="15"/>
        <v>ok</v>
      </c>
      <c r="C57" s="75" t="s">
        <v>118</v>
      </c>
      <c r="D57" s="77" t="s">
        <v>328</v>
      </c>
      <c r="E57" s="77" t="s">
        <v>329</v>
      </c>
      <c r="F57" s="77" t="s">
        <v>330</v>
      </c>
      <c r="G57" s="77"/>
      <c r="H57" s="77" t="s">
        <v>122</v>
      </c>
      <c r="I57" s="77" t="s">
        <v>186</v>
      </c>
      <c r="J57" s="77" t="s">
        <v>124</v>
      </c>
      <c r="K57" s="76" t="s">
        <v>336</v>
      </c>
      <c r="L57" s="78" t="s">
        <v>337</v>
      </c>
      <c r="M57" s="77" t="s">
        <v>162</v>
      </c>
      <c r="N57" s="77"/>
      <c r="O57" s="77" t="s">
        <v>335</v>
      </c>
      <c r="P57" s="79" t="s">
        <v>346</v>
      </c>
      <c r="Q57" s="49"/>
      <c r="R57" s="56" t="str">
        <f t="shared" si="1"/>
        <v>ok</v>
      </c>
      <c r="S57" s="56" t="str">
        <f t="shared" si="16"/>
        <v>ok</v>
      </c>
      <c r="T57" s="56" t="str">
        <f t="shared" si="17"/>
        <v>ok</v>
      </c>
      <c r="U57" s="56" t="str">
        <f t="shared" si="10"/>
        <v>ok</v>
      </c>
      <c r="V57" s="56" t="str">
        <f t="shared" si="11"/>
        <v>ok</v>
      </c>
      <c r="W57" s="56" t="str">
        <f t="shared" si="12"/>
        <v>ok</v>
      </c>
      <c r="X57" s="56" t="str">
        <f t="shared" si="2"/>
        <v>ok</v>
      </c>
      <c r="Y57" s="56" t="str">
        <f t="shared" si="3"/>
        <v>ok</v>
      </c>
      <c r="Z57" s="56" t="str">
        <f t="shared" si="4"/>
        <v>ok</v>
      </c>
      <c r="AA57" s="56" t="str">
        <f t="shared" si="5"/>
        <v>ok</v>
      </c>
      <c r="AB57" s="56" t="str">
        <f t="shared" si="18"/>
        <v>ok</v>
      </c>
      <c r="AC57" s="56" t="str">
        <f t="shared" si="19"/>
        <v>ok</v>
      </c>
      <c r="AD57" s="56" t="str">
        <f t="shared" si="14"/>
        <v>ok</v>
      </c>
      <c r="AE57" s="56" t="str">
        <f t="shared" si="20"/>
        <v>ok</v>
      </c>
      <c r="AF57" s="5"/>
      <c r="AG57" s="11"/>
      <c r="AH57" s="11"/>
      <c r="AI57" s="11"/>
      <c r="AJ57" s="13" t="s">
        <v>5</v>
      </c>
      <c r="AK57" s="26"/>
      <c r="AL57" s="26"/>
      <c r="AM57" s="26"/>
    </row>
    <row r="58" spans="1:46" s="6" customFormat="1" ht="63.75" x14ac:dyDescent="0.2">
      <c r="A58" s="12">
        <v>46</v>
      </c>
      <c r="B58" s="37" t="str">
        <f t="shared" si="15"/>
        <v>ok</v>
      </c>
      <c r="C58" s="75" t="s">
        <v>118</v>
      </c>
      <c r="D58" s="77" t="s">
        <v>328</v>
      </c>
      <c r="E58" s="77" t="s">
        <v>329</v>
      </c>
      <c r="F58" s="77" t="s">
        <v>330</v>
      </c>
      <c r="G58" s="77"/>
      <c r="H58" s="77" t="s">
        <v>122</v>
      </c>
      <c r="I58" s="77" t="s">
        <v>186</v>
      </c>
      <c r="J58" s="77" t="s">
        <v>124</v>
      </c>
      <c r="K58" s="76" t="s">
        <v>338</v>
      </c>
      <c r="L58" s="78" t="s">
        <v>339</v>
      </c>
      <c r="M58" s="77" t="s">
        <v>162</v>
      </c>
      <c r="N58" s="77"/>
      <c r="O58" s="77" t="s">
        <v>335</v>
      </c>
      <c r="P58" s="79" t="s">
        <v>346</v>
      </c>
      <c r="Q58" s="49"/>
      <c r="R58" s="56" t="str">
        <f t="shared" si="1"/>
        <v>ok</v>
      </c>
      <c r="S58" s="56" t="str">
        <f t="shared" si="16"/>
        <v>ok</v>
      </c>
      <c r="T58" s="56" t="str">
        <f t="shared" si="17"/>
        <v>ok</v>
      </c>
      <c r="U58" s="56" t="str">
        <f t="shared" si="10"/>
        <v>ok</v>
      </c>
      <c r="V58" s="56" t="str">
        <f t="shared" si="11"/>
        <v>ok</v>
      </c>
      <c r="W58" s="56" t="str">
        <f t="shared" si="12"/>
        <v>ok</v>
      </c>
      <c r="X58" s="56" t="str">
        <f t="shared" si="2"/>
        <v>ok</v>
      </c>
      <c r="Y58" s="56" t="str">
        <f t="shared" si="3"/>
        <v>ok</v>
      </c>
      <c r="Z58" s="56" t="str">
        <f t="shared" si="4"/>
        <v>ok</v>
      </c>
      <c r="AA58" s="56" t="str">
        <f t="shared" si="5"/>
        <v>ok</v>
      </c>
      <c r="AB58" s="56" t="str">
        <f t="shared" si="18"/>
        <v>ok</v>
      </c>
      <c r="AC58" s="56" t="str">
        <f t="shared" si="19"/>
        <v>ok</v>
      </c>
      <c r="AD58" s="56" t="str">
        <f t="shared" si="14"/>
        <v>ok</v>
      </c>
      <c r="AE58" s="56" t="str">
        <f t="shared" si="20"/>
        <v>ok</v>
      </c>
      <c r="AF58" s="5"/>
      <c r="AG58" s="11"/>
      <c r="AH58" s="11"/>
      <c r="AI58" s="11"/>
      <c r="AJ58" s="13" t="s">
        <v>5</v>
      </c>
      <c r="AK58" s="26"/>
      <c r="AL58" s="26"/>
      <c r="AM58" s="26"/>
    </row>
    <row r="59" spans="1:46" s="6" customFormat="1" ht="76.5" x14ac:dyDescent="0.2">
      <c r="A59" s="12">
        <v>47</v>
      </c>
      <c r="B59" s="37" t="str">
        <f t="shared" si="15"/>
        <v>ok</v>
      </c>
      <c r="C59" s="75" t="s">
        <v>118</v>
      </c>
      <c r="D59" s="77" t="s">
        <v>328</v>
      </c>
      <c r="E59" s="77" t="s">
        <v>329</v>
      </c>
      <c r="F59" s="77" t="s">
        <v>330</v>
      </c>
      <c r="G59" s="77"/>
      <c r="H59" s="77" t="s">
        <v>122</v>
      </c>
      <c r="I59" s="77" t="s">
        <v>186</v>
      </c>
      <c r="J59" s="77" t="s">
        <v>124</v>
      </c>
      <c r="K59" s="76" t="s">
        <v>338</v>
      </c>
      <c r="L59" s="78" t="s">
        <v>340</v>
      </c>
      <c r="M59" s="77" t="s">
        <v>127</v>
      </c>
      <c r="N59" s="77"/>
      <c r="O59" s="77" t="s">
        <v>348</v>
      </c>
      <c r="P59" s="79" t="s">
        <v>341</v>
      </c>
      <c r="Q59" s="49"/>
      <c r="R59" s="56" t="str">
        <f t="shared" si="1"/>
        <v>ok</v>
      </c>
      <c r="S59" s="56" t="str">
        <f t="shared" si="16"/>
        <v>ok</v>
      </c>
      <c r="T59" s="56" t="str">
        <f t="shared" si="17"/>
        <v>ok</v>
      </c>
      <c r="U59" s="56" t="str">
        <f t="shared" si="10"/>
        <v>ok</v>
      </c>
      <c r="V59" s="56" t="str">
        <f t="shared" si="11"/>
        <v>ok</v>
      </c>
      <c r="W59" s="56" t="str">
        <f t="shared" si="12"/>
        <v>ok</v>
      </c>
      <c r="X59" s="56" t="str">
        <f t="shared" si="2"/>
        <v>ok</v>
      </c>
      <c r="Y59" s="56" t="str">
        <f t="shared" si="3"/>
        <v>ok</v>
      </c>
      <c r="Z59" s="56" t="str">
        <f t="shared" si="4"/>
        <v>ok</v>
      </c>
      <c r="AA59" s="56" t="str">
        <f t="shared" si="5"/>
        <v>ok</v>
      </c>
      <c r="AB59" s="56" t="str">
        <f t="shared" si="18"/>
        <v>ok</v>
      </c>
      <c r="AC59" s="56" t="str">
        <f t="shared" si="19"/>
        <v>ok</v>
      </c>
      <c r="AD59" s="56" t="str">
        <f t="shared" si="14"/>
        <v>ok</v>
      </c>
      <c r="AE59" s="56" t="str">
        <f t="shared" si="20"/>
        <v>ok</v>
      </c>
      <c r="AF59" s="5"/>
      <c r="AG59" s="11"/>
      <c r="AH59" s="11"/>
      <c r="AI59" s="11"/>
      <c r="AJ59" s="13" t="s">
        <v>5</v>
      </c>
      <c r="AK59" s="26"/>
      <c r="AL59" s="26"/>
      <c r="AM59" s="26"/>
    </row>
    <row r="60" spans="1:46" s="6" customFormat="1" ht="51" x14ac:dyDescent="0.2">
      <c r="A60" s="12">
        <v>48</v>
      </c>
      <c r="B60" s="37" t="str">
        <f t="shared" si="15"/>
        <v>ok</v>
      </c>
      <c r="C60" s="75" t="s">
        <v>128</v>
      </c>
      <c r="D60" s="77" t="s">
        <v>285</v>
      </c>
      <c r="E60" s="77" t="s">
        <v>286</v>
      </c>
      <c r="F60" s="77" t="s">
        <v>287</v>
      </c>
      <c r="G60" s="77"/>
      <c r="H60" s="77" t="s">
        <v>122</v>
      </c>
      <c r="I60" s="77" t="s">
        <v>237</v>
      </c>
      <c r="J60" s="77" t="s">
        <v>124</v>
      </c>
      <c r="K60" s="77" t="s">
        <v>350</v>
      </c>
      <c r="L60" s="78" t="s">
        <v>351</v>
      </c>
      <c r="M60" s="77"/>
      <c r="N60" s="77"/>
      <c r="O60" s="77"/>
      <c r="P60" s="102"/>
      <c r="Q60" s="49"/>
      <c r="R60" s="56" t="str">
        <f t="shared" si="1"/>
        <v>ok</v>
      </c>
      <c r="S60" s="56" t="str">
        <f>IF(COUNTA($C60:$P60)=0,"",IF(ISBLANK(D61),"Empty cell","ok"))</f>
        <v>ok</v>
      </c>
      <c r="T60" s="56" t="str">
        <f t="shared" si="17"/>
        <v>ok</v>
      </c>
      <c r="U60" s="56" t="str">
        <f t="shared" si="10"/>
        <v>ok</v>
      </c>
      <c r="V60" s="56" t="str">
        <f t="shared" si="11"/>
        <v>ok</v>
      </c>
      <c r="W60" s="56" t="str">
        <f t="shared" si="12"/>
        <v>ok</v>
      </c>
      <c r="X60" s="56" t="str">
        <f t="shared" si="2"/>
        <v>ok</v>
      </c>
      <c r="Y60" s="56" t="str">
        <f t="shared" si="3"/>
        <v>ok</v>
      </c>
      <c r="Z60" s="56" t="str">
        <f t="shared" si="4"/>
        <v>ok</v>
      </c>
      <c r="AA60" s="56" t="str">
        <f t="shared" si="5"/>
        <v>ok</v>
      </c>
      <c r="AB60" s="56" t="str">
        <f t="shared" si="18"/>
        <v>ok</v>
      </c>
      <c r="AC60" s="56" t="str">
        <f t="shared" si="19"/>
        <v>ok</v>
      </c>
      <c r="AD60" s="56" t="str">
        <f t="shared" si="14"/>
        <v>ok</v>
      </c>
      <c r="AE60" s="56" t="str">
        <f t="shared" si="20"/>
        <v>ok</v>
      </c>
      <c r="AF60" s="5"/>
      <c r="AG60" s="11"/>
      <c r="AH60" s="11"/>
      <c r="AI60" s="11"/>
      <c r="AJ60" s="13" t="s">
        <v>5</v>
      </c>
      <c r="AK60" s="26"/>
      <c r="AL60" s="26"/>
      <c r="AM60" s="26"/>
    </row>
    <row r="61" spans="1:46" s="6" customFormat="1" ht="25.5" x14ac:dyDescent="0.2">
      <c r="A61" s="12">
        <v>49</v>
      </c>
      <c r="B61" s="37" t="str">
        <f t="shared" si="15"/>
        <v>Incomplete</v>
      </c>
      <c r="C61" s="75"/>
      <c r="D61" s="76" t="s">
        <v>349</v>
      </c>
      <c r="E61" s="76"/>
      <c r="F61" s="76"/>
      <c r="G61" s="77"/>
      <c r="H61" s="77"/>
      <c r="I61" s="76"/>
      <c r="J61" s="76"/>
      <c r="K61" s="76"/>
      <c r="L61" s="78"/>
      <c r="M61" s="77"/>
      <c r="N61" s="77"/>
      <c r="O61" s="77"/>
      <c r="P61" s="79"/>
      <c r="Q61" s="49"/>
      <c r="R61" s="56" t="str">
        <f t="shared" si="1"/>
        <v>Empty cell</v>
      </c>
      <c r="S61" s="56" t="str">
        <f>IF(COUNTA($C61:$P61)=0,"",IF(ISBLANK(#REF!),"Empty cell","ok"))</f>
        <v>ok</v>
      </c>
      <c r="T61" s="56" t="str">
        <f t="shared" si="17"/>
        <v>Empty cell</v>
      </c>
      <c r="U61" s="56" t="str">
        <f t="shared" si="10"/>
        <v>Empty cell</v>
      </c>
      <c r="V61" s="56" t="str">
        <f t="shared" si="11"/>
        <v>Empty cell</v>
      </c>
      <c r="W61" s="56" t="str">
        <f t="shared" si="12"/>
        <v>Empty cell</v>
      </c>
      <c r="X61" s="56" t="str">
        <f t="shared" si="2"/>
        <v>Empty cell</v>
      </c>
      <c r="Y61" s="56" t="str">
        <f t="shared" si="3"/>
        <v>Empty cell</v>
      </c>
      <c r="Z61" s="56" t="str">
        <f t="shared" si="4"/>
        <v>Empty cell</v>
      </c>
      <c r="AA61" s="56" t="str">
        <f t="shared" si="5"/>
        <v>Empty cell</v>
      </c>
      <c r="AB61" s="56" t="str">
        <f t="shared" si="18"/>
        <v>Empty cell</v>
      </c>
      <c r="AC61" s="56" t="str">
        <f t="shared" si="19"/>
        <v>Empty cell</v>
      </c>
      <c r="AD61" s="56" t="str">
        <f t="shared" si="14"/>
        <v>Empty cell</v>
      </c>
      <c r="AE61" s="56" t="str">
        <f t="shared" si="20"/>
        <v>Empty cell</v>
      </c>
      <c r="AF61" s="5"/>
      <c r="AG61" s="11"/>
      <c r="AH61" s="11"/>
      <c r="AI61" s="11"/>
      <c r="AJ61" s="13" t="s">
        <v>5</v>
      </c>
      <c r="AK61" s="26"/>
      <c r="AL61" s="26"/>
      <c r="AM61" s="26"/>
    </row>
    <row r="62" spans="1:46" s="6" customFormat="1" ht="26.25" thickBot="1" x14ac:dyDescent="0.25">
      <c r="A62" s="12">
        <v>50</v>
      </c>
      <c r="B62" s="37" t="str">
        <f t="shared" si="0"/>
        <v/>
      </c>
      <c r="C62" s="80"/>
      <c r="D62" s="81"/>
      <c r="E62" s="81"/>
      <c r="F62" s="81"/>
      <c r="G62" s="82"/>
      <c r="H62" s="82"/>
      <c r="I62" s="81"/>
      <c r="J62" s="81"/>
      <c r="K62" s="81"/>
      <c r="L62" s="83"/>
      <c r="M62" s="82"/>
      <c r="N62" s="82"/>
      <c r="O62" s="82"/>
      <c r="P62" s="84"/>
      <c r="Q62" s="49"/>
      <c r="R62" s="56" t="str">
        <f t="shared" si="1"/>
        <v/>
      </c>
      <c r="S62" s="56" t="str">
        <f t="shared" si="8"/>
        <v/>
      </c>
      <c r="T62" s="56" t="str">
        <f t="shared" si="9"/>
        <v/>
      </c>
      <c r="U62" s="56" t="str">
        <f t="shared" si="10"/>
        <v/>
      </c>
      <c r="V62" s="56" t="str">
        <f t="shared" si="11"/>
        <v/>
      </c>
      <c r="W62" s="56" t="str">
        <f t="shared" si="12"/>
        <v/>
      </c>
      <c r="X62" s="56" t="str">
        <f t="shared" si="2"/>
        <v/>
      </c>
      <c r="Y62" s="56" t="str">
        <f t="shared" si="3"/>
        <v/>
      </c>
      <c r="Z62" s="56" t="str">
        <f t="shared" si="4"/>
        <v/>
      </c>
      <c r="AA62" s="56" t="str">
        <f t="shared" si="5"/>
        <v/>
      </c>
      <c r="AB62" s="56" t="str">
        <f t="shared" si="6"/>
        <v/>
      </c>
      <c r="AC62" s="56" t="str">
        <f t="shared" si="13"/>
        <v/>
      </c>
      <c r="AD62" s="56" t="str">
        <f t="shared" si="14"/>
        <v/>
      </c>
      <c r="AE62" s="56" t="str">
        <f t="shared" si="7"/>
        <v/>
      </c>
      <c r="AF62" s="5"/>
      <c r="AG62" s="26"/>
      <c r="AH62" s="11"/>
      <c r="AI62" s="11"/>
      <c r="AJ62" s="13" t="s">
        <v>5</v>
      </c>
      <c r="AK62" s="26"/>
      <c r="AL62" s="26"/>
      <c r="AM62" s="26"/>
    </row>
    <row r="63" spans="1:46" ht="13.5" thickTop="1" x14ac:dyDescent="0.2">
      <c r="I63" s="2"/>
      <c r="J63" s="2"/>
      <c r="P63" s="3"/>
      <c r="Q63" s="3"/>
      <c r="R63" s="3"/>
      <c r="S63" s="3"/>
      <c r="T63" s="3"/>
      <c r="U63" s="3"/>
      <c r="V63" s="3"/>
      <c r="W63" s="3"/>
      <c r="X63" s="3"/>
      <c r="Y63" s="3"/>
      <c r="Z63" s="3"/>
      <c r="AA63" s="3"/>
      <c r="AM63" s="43"/>
      <c r="AN63" s="16"/>
      <c r="AO63" s="16"/>
      <c r="AP63" s="26"/>
      <c r="AQ63" s="11"/>
      <c r="AR63" s="11"/>
      <c r="AS63" s="16"/>
      <c r="AT63" s="47"/>
    </row>
    <row r="64" spans="1:46" x14ac:dyDescent="0.2">
      <c r="I64" s="2"/>
      <c r="J64" s="2"/>
      <c r="P64" s="3"/>
      <c r="Q64" s="3"/>
      <c r="R64" s="3"/>
      <c r="S64" s="3"/>
      <c r="T64" s="3"/>
      <c r="U64" s="3"/>
      <c r="V64" s="3"/>
      <c r="W64" s="3"/>
      <c r="X64" s="3"/>
      <c r="Y64" s="3"/>
      <c r="Z64" s="3"/>
      <c r="AA64" s="3"/>
      <c r="AM64" s="43"/>
      <c r="AN64" s="16"/>
      <c r="AO64" s="16"/>
      <c r="AP64" s="26"/>
      <c r="AQ64" s="11"/>
      <c r="AR64" s="11"/>
      <c r="AS64" s="16"/>
      <c r="AT64" s="47"/>
    </row>
    <row r="65" spans="9:46" x14ac:dyDescent="0.2">
      <c r="I65" s="2"/>
      <c r="J65" s="2"/>
      <c r="P65" s="3"/>
      <c r="Q65" s="3"/>
      <c r="R65" s="3"/>
      <c r="S65" s="3"/>
      <c r="T65" s="3"/>
      <c r="U65" s="3"/>
      <c r="V65" s="3"/>
      <c r="W65" s="3"/>
      <c r="X65" s="3"/>
      <c r="Y65" s="3"/>
      <c r="Z65" s="3"/>
      <c r="AA65" s="3"/>
      <c r="AM65" s="43"/>
      <c r="AN65" s="16"/>
      <c r="AO65" s="16"/>
      <c r="AP65" s="26"/>
      <c r="AQ65" s="11"/>
      <c r="AR65" s="11"/>
      <c r="AS65" s="16"/>
      <c r="AT65" s="47"/>
    </row>
    <row r="66" spans="9:46" x14ac:dyDescent="0.2">
      <c r="I66" s="2"/>
      <c r="J66" s="2"/>
      <c r="P66" s="3"/>
      <c r="Q66" s="3"/>
      <c r="R66" s="3"/>
      <c r="S66" s="3"/>
      <c r="T66" s="3"/>
      <c r="U66" s="3"/>
      <c r="V66" s="3"/>
      <c r="W66" s="3"/>
      <c r="X66" s="3"/>
      <c r="Y66" s="3"/>
      <c r="Z66" s="3"/>
      <c r="AA66" s="3"/>
      <c r="AM66" s="43"/>
      <c r="AN66" s="16"/>
      <c r="AO66" s="16"/>
      <c r="AP66" s="26"/>
      <c r="AQ66" s="11"/>
      <c r="AR66" s="11"/>
      <c r="AS66" s="16"/>
      <c r="AT66" s="47"/>
    </row>
    <row r="67" spans="9:46" x14ac:dyDescent="0.2">
      <c r="I67" s="2"/>
      <c r="J67" s="2"/>
      <c r="P67" s="3"/>
      <c r="Q67" s="3"/>
      <c r="R67" s="3"/>
      <c r="S67" s="3"/>
      <c r="T67" s="3"/>
      <c r="U67" s="3"/>
      <c r="V67" s="3"/>
      <c r="W67" s="3"/>
      <c r="X67" s="3"/>
      <c r="Y67" s="3"/>
      <c r="Z67" s="3"/>
      <c r="AA67" s="3"/>
      <c r="AM67" s="43"/>
      <c r="AN67" s="16"/>
      <c r="AO67" s="16"/>
      <c r="AP67" s="26"/>
      <c r="AQ67" s="11"/>
      <c r="AR67" s="11"/>
      <c r="AS67" s="16"/>
      <c r="AT67" s="47"/>
    </row>
    <row r="68" spans="9:46" x14ac:dyDescent="0.2">
      <c r="I68" s="2"/>
      <c r="J68" s="2"/>
      <c r="P68" s="3"/>
      <c r="Q68" s="3"/>
      <c r="R68" s="3"/>
      <c r="S68" s="3"/>
      <c r="T68" s="3"/>
      <c r="U68" s="3"/>
      <c r="V68" s="3"/>
      <c r="W68" s="3"/>
      <c r="X68" s="3"/>
      <c r="Y68" s="3"/>
      <c r="Z68" s="3"/>
      <c r="AA68" s="3"/>
      <c r="AM68" s="43"/>
      <c r="AN68" s="16"/>
      <c r="AO68" s="16"/>
      <c r="AP68" s="26"/>
      <c r="AQ68" s="11"/>
      <c r="AR68" s="11"/>
      <c r="AS68" s="16"/>
      <c r="AT68" s="47"/>
    </row>
    <row r="69" spans="9:46" x14ac:dyDescent="0.2">
      <c r="I69" s="2"/>
      <c r="J69" s="2"/>
      <c r="P69" s="3"/>
      <c r="Q69" s="3"/>
      <c r="R69" s="3"/>
      <c r="S69" s="3"/>
      <c r="T69" s="3"/>
      <c r="U69" s="3"/>
      <c r="V69" s="3"/>
      <c r="W69" s="3"/>
      <c r="X69" s="3"/>
      <c r="Y69" s="3"/>
      <c r="Z69" s="3"/>
      <c r="AA69" s="3"/>
      <c r="AM69" s="43"/>
      <c r="AN69" s="16"/>
      <c r="AO69" s="16"/>
      <c r="AP69" s="26"/>
      <c r="AQ69" s="11"/>
      <c r="AR69" s="11"/>
      <c r="AS69" s="16"/>
      <c r="AT69" s="47"/>
    </row>
    <row r="70" spans="9:46" x14ac:dyDescent="0.2">
      <c r="I70" s="2"/>
      <c r="J70" s="2"/>
      <c r="P70" s="3"/>
      <c r="Q70" s="3"/>
      <c r="R70" s="3"/>
      <c r="S70" s="3"/>
      <c r="T70" s="3"/>
      <c r="U70" s="3"/>
      <c r="V70" s="3"/>
      <c r="W70" s="3"/>
      <c r="X70" s="3"/>
      <c r="Y70" s="3"/>
      <c r="Z70" s="3"/>
      <c r="AA70" s="3"/>
      <c r="AM70" s="43"/>
      <c r="AN70" s="16"/>
      <c r="AO70" s="16"/>
      <c r="AP70" s="26"/>
      <c r="AQ70" s="11"/>
      <c r="AR70" s="11"/>
      <c r="AS70" s="16"/>
      <c r="AT70" s="47"/>
    </row>
    <row r="71" spans="9:46" x14ac:dyDescent="0.2">
      <c r="P71" s="3"/>
      <c r="Q71" s="3"/>
      <c r="R71" s="3"/>
      <c r="S71" s="3"/>
      <c r="T71" s="3"/>
      <c r="U71" s="3"/>
      <c r="V71" s="3"/>
      <c r="W71" s="3"/>
      <c r="X71" s="3"/>
      <c r="Y71" s="3"/>
      <c r="Z71" s="3"/>
      <c r="AA71" s="3"/>
      <c r="AR71" s="26"/>
      <c r="AS71" s="11"/>
      <c r="AT71" s="15"/>
    </row>
    <row r="72" spans="9:46" x14ac:dyDescent="0.2">
      <c r="P72" s="3"/>
      <c r="Q72" s="3"/>
      <c r="R72" s="3"/>
      <c r="S72" s="3"/>
      <c r="T72" s="3"/>
      <c r="U72" s="3"/>
      <c r="V72" s="3"/>
      <c r="W72" s="3"/>
      <c r="X72" s="3"/>
      <c r="Y72" s="3"/>
      <c r="Z72" s="3"/>
      <c r="AA72" s="3"/>
      <c r="AR72" s="26"/>
      <c r="AS72" s="11"/>
      <c r="AT72" s="15"/>
    </row>
    <row r="73" spans="9:46" x14ac:dyDescent="0.2">
      <c r="P73" s="3"/>
      <c r="Q73" s="3"/>
      <c r="R73" s="3"/>
      <c r="S73" s="3"/>
      <c r="T73" s="3"/>
      <c r="U73" s="3"/>
      <c r="V73" s="3"/>
      <c r="W73" s="3"/>
      <c r="X73" s="3"/>
      <c r="Y73" s="3"/>
      <c r="Z73" s="3"/>
      <c r="AA73" s="3"/>
      <c r="AR73" s="26"/>
      <c r="AS73" s="11"/>
      <c r="AT73" s="15"/>
    </row>
    <row r="74" spans="9:46" x14ac:dyDescent="0.2">
      <c r="P74" s="3"/>
      <c r="Q74" s="3"/>
      <c r="R74" s="3"/>
      <c r="S74" s="3"/>
      <c r="T74" s="3"/>
      <c r="U74" s="3"/>
      <c r="V74" s="3"/>
      <c r="W74" s="3"/>
      <c r="X74" s="3"/>
      <c r="Y74" s="3"/>
      <c r="Z74" s="3"/>
      <c r="AA74" s="3"/>
      <c r="AR74" s="26"/>
      <c r="AS74" s="11"/>
      <c r="AT74" s="15"/>
    </row>
    <row r="75" spans="9:46" x14ac:dyDescent="0.2">
      <c r="P75" s="3"/>
      <c r="Q75" s="3"/>
      <c r="R75" s="3"/>
      <c r="S75" s="3"/>
      <c r="T75" s="3"/>
      <c r="U75" s="3"/>
      <c r="V75" s="3"/>
      <c r="W75" s="3"/>
      <c r="X75" s="3"/>
      <c r="Y75" s="3"/>
      <c r="Z75" s="3"/>
      <c r="AA75" s="3"/>
      <c r="AR75" s="26"/>
      <c r="AS75" s="11"/>
      <c r="AT75" s="15"/>
    </row>
    <row r="76" spans="9:46" x14ac:dyDescent="0.2">
      <c r="P76" s="3"/>
      <c r="Q76" s="3"/>
      <c r="R76" s="3"/>
      <c r="S76" s="3"/>
      <c r="T76" s="3"/>
      <c r="U76" s="3"/>
      <c r="V76" s="3"/>
      <c r="W76" s="3"/>
      <c r="X76" s="3"/>
      <c r="Y76" s="3"/>
      <c r="Z76" s="3"/>
      <c r="AA76" s="3"/>
      <c r="AR76" s="26"/>
      <c r="AS76" s="11"/>
      <c r="AT76" s="15"/>
    </row>
    <row r="77" spans="9:46" x14ac:dyDescent="0.2">
      <c r="P77" s="3"/>
      <c r="Q77" s="3"/>
      <c r="R77" s="3"/>
      <c r="S77" s="3"/>
      <c r="T77" s="3"/>
      <c r="U77" s="3"/>
      <c r="V77" s="3"/>
      <c r="W77" s="3"/>
      <c r="X77" s="3"/>
      <c r="Y77" s="3"/>
      <c r="Z77" s="3"/>
      <c r="AA77" s="3"/>
      <c r="AR77" s="26"/>
      <c r="AS77" s="11"/>
      <c r="AT77" s="15"/>
    </row>
    <row r="78" spans="9:46" x14ac:dyDescent="0.2">
      <c r="P78" s="3"/>
      <c r="Q78" s="3"/>
      <c r="R78" s="3"/>
      <c r="S78" s="3"/>
      <c r="T78" s="3"/>
      <c r="U78" s="3"/>
      <c r="V78" s="3"/>
      <c r="W78" s="3"/>
      <c r="X78" s="3"/>
      <c r="Y78" s="3"/>
      <c r="Z78" s="3"/>
      <c r="AA78" s="3"/>
    </row>
    <row r="79" spans="9:46" x14ac:dyDescent="0.2">
      <c r="P79" s="3"/>
      <c r="Q79" s="3"/>
      <c r="R79" s="3"/>
      <c r="S79" s="3"/>
      <c r="T79" s="3"/>
      <c r="U79" s="3"/>
      <c r="V79" s="3"/>
      <c r="W79" s="3"/>
      <c r="X79" s="3"/>
      <c r="Y79" s="3"/>
      <c r="Z79" s="3"/>
      <c r="AA79" s="3"/>
    </row>
    <row r="80" spans="9:46" x14ac:dyDescent="0.2">
      <c r="P80" s="3"/>
      <c r="Q80" s="3"/>
      <c r="R80" s="3"/>
      <c r="S80" s="3"/>
      <c r="T80" s="3"/>
      <c r="U80" s="3"/>
      <c r="V80" s="3"/>
      <c r="W80" s="3"/>
      <c r="X80" s="3"/>
      <c r="Y80" s="3"/>
      <c r="Z80" s="3"/>
      <c r="AA80" s="3"/>
    </row>
    <row r="81" spans="16:27" x14ac:dyDescent="0.2">
      <c r="P81" s="3"/>
      <c r="Q81" s="3"/>
      <c r="R81" s="3"/>
      <c r="S81" s="3"/>
      <c r="T81" s="3"/>
      <c r="U81" s="3"/>
      <c r="V81" s="3"/>
      <c r="W81" s="3"/>
      <c r="X81" s="3"/>
      <c r="Y81" s="3"/>
      <c r="Z81" s="3"/>
      <c r="AA81" s="3"/>
    </row>
    <row r="82" spans="16:27" x14ac:dyDescent="0.2">
      <c r="P82" s="3"/>
      <c r="Q82" s="3"/>
      <c r="R82" s="3"/>
      <c r="S82" s="3"/>
      <c r="T82" s="3"/>
      <c r="U82" s="3"/>
      <c r="V82" s="3"/>
      <c r="W82" s="3"/>
      <c r="X82" s="3"/>
      <c r="Y82" s="3"/>
      <c r="Z82" s="3"/>
      <c r="AA82" s="3"/>
    </row>
    <row r="83" spans="16:27" x14ac:dyDescent="0.2">
      <c r="P83" s="3"/>
      <c r="Q83" s="3"/>
      <c r="R83" s="3"/>
      <c r="S83" s="3"/>
      <c r="T83" s="3"/>
      <c r="U83" s="3"/>
      <c r="V83" s="3"/>
      <c r="W83" s="3"/>
      <c r="X83" s="3"/>
      <c r="Y83" s="3"/>
      <c r="Z83" s="3"/>
      <c r="AA83" s="3"/>
    </row>
    <row r="84" spans="16:27" x14ac:dyDescent="0.2">
      <c r="P84" s="3"/>
      <c r="Q84" s="3"/>
      <c r="R84" s="3"/>
      <c r="S84" s="3"/>
      <c r="T84" s="3"/>
      <c r="U84" s="3"/>
      <c r="V84" s="3"/>
      <c r="W84" s="3"/>
      <c r="X84" s="3"/>
      <c r="Y84" s="3"/>
      <c r="Z84" s="3"/>
      <c r="AA84" s="3"/>
    </row>
    <row r="85" spans="16:27" x14ac:dyDescent="0.2">
      <c r="P85" s="3"/>
      <c r="Q85" s="3"/>
      <c r="R85" s="3"/>
      <c r="S85" s="3"/>
      <c r="T85" s="3"/>
      <c r="U85" s="3"/>
      <c r="V85" s="3"/>
      <c r="W85" s="3"/>
      <c r="X85" s="3"/>
      <c r="Y85" s="3"/>
      <c r="Z85" s="3"/>
      <c r="AA85" s="3"/>
    </row>
    <row r="86" spans="16:27" x14ac:dyDescent="0.2">
      <c r="P86" s="3"/>
      <c r="Q86" s="3"/>
      <c r="R86" s="3"/>
      <c r="S86" s="3"/>
      <c r="T86" s="3"/>
      <c r="U86" s="3"/>
      <c r="V86" s="3"/>
      <c r="W86" s="3"/>
      <c r="X86" s="3"/>
      <c r="Y86" s="3"/>
      <c r="Z86" s="3"/>
      <c r="AA86" s="3"/>
    </row>
    <row r="87" spans="16:27" x14ac:dyDescent="0.2">
      <c r="P87" s="3"/>
      <c r="Q87" s="3"/>
      <c r="R87" s="3"/>
      <c r="S87" s="3"/>
      <c r="T87" s="3"/>
      <c r="U87" s="3"/>
      <c r="V87" s="3"/>
      <c r="W87" s="3"/>
      <c r="X87" s="3"/>
      <c r="Y87" s="3"/>
      <c r="Z87" s="3"/>
      <c r="AA87" s="3"/>
    </row>
    <row r="88" spans="16:27" x14ac:dyDescent="0.2">
      <c r="P88" s="3"/>
      <c r="Q88" s="3"/>
      <c r="R88" s="3"/>
      <c r="S88" s="3"/>
      <c r="T88" s="3"/>
      <c r="U88" s="3"/>
      <c r="V88" s="3"/>
      <c r="W88" s="3"/>
      <c r="X88" s="3"/>
      <c r="Y88" s="3"/>
      <c r="Z88" s="3"/>
      <c r="AA88" s="3"/>
    </row>
    <row r="89" spans="16:27" x14ac:dyDescent="0.2">
      <c r="P89" s="3"/>
      <c r="Q89" s="3"/>
      <c r="R89" s="3"/>
      <c r="S89" s="3"/>
      <c r="T89" s="3"/>
      <c r="U89" s="3"/>
      <c r="V89" s="3"/>
      <c r="W89" s="3"/>
      <c r="X89" s="3"/>
      <c r="Y89" s="3"/>
      <c r="Z89" s="3"/>
      <c r="AA89" s="3"/>
    </row>
    <row r="90" spans="16:27" x14ac:dyDescent="0.2">
      <c r="P90" s="3"/>
      <c r="Q90" s="3"/>
      <c r="R90" s="3"/>
      <c r="S90" s="3"/>
      <c r="T90" s="3"/>
      <c r="U90" s="3"/>
      <c r="V90" s="3"/>
      <c r="W90" s="3"/>
      <c r="X90" s="3"/>
      <c r="Y90" s="3"/>
      <c r="Z90" s="3"/>
      <c r="AA90" s="3"/>
    </row>
    <row r="91" spans="16:27" x14ac:dyDescent="0.2">
      <c r="P91" s="3"/>
      <c r="Q91" s="3"/>
      <c r="R91" s="3"/>
      <c r="S91" s="3"/>
      <c r="T91" s="3"/>
      <c r="U91" s="3"/>
      <c r="V91" s="3"/>
      <c r="W91" s="3"/>
      <c r="X91" s="3"/>
      <c r="Y91" s="3"/>
      <c r="Z91" s="3"/>
      <c r="AA91" s="3"/>
    </row>
    <row r="92" spans="16:27" x14ac:dyDescent="0.2">
      <c r="P92" s="3"/>
      <c r="Q92" s="3"/>
      <c r="R92" s="3"/>
      <c r="S92" s="3"/>
      <c r="T92" s="3"/>
      <c r="U92" s="3"/>
      <c r="V92" s="3"/>
      <c r="W92" s="3"/>
      <c r="X92" s="3"/>
      <c r="Y92" s="3"/>
      <c r="Z92" s="3"/>
      <c r="AA92" s="3"/>
    </row>
    <row r="93" spans="16:27" x14ac:dyDescent="0.2">
      <c r="P93" s="3"/>
      <c r="Q93" s="3"/>
      <c r="R93" s="3"/>
      <c r="S93" s="3"/>
      <c r="T93" s="3"/>
      <c r="U93" s="3"/>
      <c r="V93" s="3"/>
      <c r="W93" s="3"/>
      <c r="X93" s="3"/>
      <c r="Y93" s="3"/>
      <c r="Z93" s="3"/>
      <c r="AA93" s="3"/>
    </row>
    <row r="94" spans="16:27" x14ac:dyDescent="0.2">
      <c r="P94" s="3"/>
      <c r="Q94" s="3"/>
      <c r="R94" s="3"/>
      <c r="S94" s="3"/>
      <c r="T94" s="3"/>
      <c r="U94" s="3"/>
      <c r="V94" s="3"/>
      <c r="W94" s="3"/>
      <c r="X94" s="3"/>
      <c r="Y94" s="3"/>
      <c r="Z94" s="3"/>
      <c r="AA94" s="3"/>
    </row>
    <row r="95" spans="16:27" x14ac:dyDescent="0.2">
      <c r="P95" s="3"/>
      <c r="Q95" s="3"/>
      <c r="R95" s="3"/>
      <c r="S95" s="3"/>
      <c r="T95" s="3"/>
      <c r="U95" s="3"/>
      <c r="V95" s="3"/>
      <c r="W95" s="3"/>
      <c r="X95" s="3"/>
      <c r="Y95" s="3"/>
      <c r="Z95" s="3"/>
      <c r="AA95" s="3"/>
    </row>
  </sheetData>
  <sheetProtection sort="0"/>
  <mergeCells count="45">
    <mergeCell ref="AC9:AE10"/>
    <mergeCell ref="AC11:AD11"/>
    <mergeCell ref="AE11:AE12"/>
    <mergeCell ref="AB11:AB12"/>
    <mergeCell ref="I11:I12"/>
    <mergeCell ref="V9:Y10"/>
    <mergeCell ref="Z9:AB10"/>
    <mergeCell ref="V11:W11"/>
    <mergeCell ref="AA11:AA12"/>
    <mergeCell ref="X11:X12"/>
    <mergeCell ref="Y11:Y12"/>
    <mergeCell ref="Z11:Z12"/>
    <mergeCell ref="J11:J12"/>
    <mergeCell ref="M11:M12"/>
    <mergeCell ref="T11:T12"/>
    <mergeCell ref="U11:U12"/>
    <mergeCell ref="R11:R12"/>
    <mergeCell ref="N11:O11"/>
    <mergeCell ref="K11:K12"/>
    <mergeCell ref="L11:L12"/>
    <mergeCell ref="S11:S12"/>
    <mergeCell ref="P11:P12"/>
    <mergeCell ref="A3:B3"/>
    <mergeCell ref="C11:C12"/>
    <mergeCell ref="E5:G5"/>
    <mergeCell ref="A7:B7"/>
    <mergeCell ref="A9:B9"/>
    <mergeCell ref="A11:A12"/>
    <mergeCell ref="B11:B12"/>
    <mergeCell ref="D11:D12"/>
    <mergeCell ref="C3:D3"/>
    <mergeCell ref="A5:B5"/>
    <mergeCell ref="C5:D5"/>
    <mergeCell ref="C7:D7"/>
    <mergeCell ref="F11:F12"/>
    <mergeCell ref="E11:E12"/>
    <mergeCell ref="G11:H11"/>
    <mergeCell ref="M1:O1"/>
    <mergeCell ref="M2:O4"/>
    <mergeCell ref="M6:O8"/>
    <mergeCell ref="I5:Q5"/>
    <mergeCell ref="R9:U10"/>
    <mergeCell ref="M9:P10"/>
    <mergeCell ref="C1:J1"/>
    <mergeCell ref="G7:H7"/>
  </mergeCells>
  <phoneticPr fontId="0" type="noConversion"/>
  <conditionalFormatting sqref="B13:B62">
    <cfRule type="cellIs" dxfId="194" priority="256" stopIfTrue="1" operator="equal">
      <formula>"ok"</formula>
    </cfRule>
    <cfRule type="cellIs" dxfId="193" priority="257" stopIfTrue="1" operator="equal">
      <formula>"Incomplete"</formula>
    </cfRule>
  </conditionalFormatting>
  <conditionalFormatting sqref="M14:N14 D14:E14 D24:E28 M18:N22 N16:N17 M24:N28 D30:E30 M30:N30 D32:E32 D34:E48 M34 M32:O33 H38:H41 D55:E55 H44:H55 M35:O56 H57:H59 M59:O59 D57:E59 D62:E62 E61 M61:O62 H61:H62">
    <cfRule type="expression" dxfId="192" priority="281" stopIfTrue="1">
      <formula>S14="ok"</formula>
    </cfRule>
    <cfRule type="expression" dxfId="191" priority="282" stopIfTrue="1">
      <formula>S14=""</formula>
    </cfRule>
  </conditionalFormatting>
  <conditionalFormatting sqref="AE13:AE62 X13:AB62">
    <cfRule type="cellIs" dxfId="190" priority="242" stopIfTrue="1" operator="equal">
      <formula>"ok"</formula>
    </cfRule>
    <cfRule type="cellIs" dxfId="189" priority="243" stopIfTrue="1" operator="equal">
      <formula>""</formula>
    </cfRule>
  </conditionalFormatting>
  <conditionalFormatting sqref="C3">
    <cfRule type="expression" dxfId="188" priority="203">
      <formula>ISNONTEXT(C3)</formula>
    </cfRule>
  </conditionalFormatting>
  <conditionalFormatting sqref="H3">
    <cfRule type="expression" dxfId="187" priority="199">
      <formula>ISNONTEXT(H3)</formula>
    </cfRule>
  </conditionalFormatting>
  <conditionalFormatting sqref="H5">
    <cfRule type="expression" dxfId="186" priority="196">
      <formula>IF(ISNUMBER(H5),IF(AND(H5&gt;=0,H5&lt;=77),FALSE,TRUE),TRUE)</formula>
    </cfRule>
  </conditionalFormatting>
  <conditionalFormatting sqref="C9">
    <cfRule type="expression" dxfId="185" priority="189">
      <formula>ISNUMBER(C9)</formula>
    </cfRule>
  </conditionalFormatting>
  <conditionalFormatting sqref="M1">
    <cfRule type="expression" dxfId="184" priority="187">
      <formula>IF($M$1="",FALSE,TRUE)</formula>
    </cfRule>
  </conditionalFormatting>
  <conditionalFormatting sqref="I14 K14:L14 I16:I17 K16:L17 I20:I22 K19:L22 I24:L28 I30:L30 I32:L55 I57:L59 K56:L56 I61:L62">
    <cfRule type="expression" dxfId="183" priority="183" stopIfTrue="1">
      <formula>X14="ok"</formula>
    </cfRule>
    <cfRule type="expression" dxfId="182" priority="184" stopIfTrue="1">
      <formula>X14=""</formula>
    </cfRule>
  </conditionalFormatting>
  <conditionalFormatting sqref="P14:P22 P24:P30 P32:P56 P59 P61:P62">
    <cfRule type="expression" dxfId="181" priority="323" stopIfTrue="1">
      <formula>AE14="ok"</formula>
    </cfRule>
    <cfRule type="expression" dxfId="180" priority="324" stopIfTrue="1">
      <formula>AE14=""</formula>
    </cfRule>
  </conditionalFormatting>
  <conditionalFormatting sqref="O14 O17:O22 O24:O28 O30">
    <cfRule type="expression" dxfId="179" priority="329" stopIfTrue="1">
      <formula>AD14="ok"</formula>
    </cfRule>
    <cfRule type="expression" dxfId="178" priority="330" stopIfTrue="1">
      <formula>AD14=""</formula>
    </cfRule>
  </conditionalFormatting>
  <conditionalFormatting sqref="AC13:AC62">
    <cfRule type="cellIs" dxfId="177" priority="175" stopIfTrue="1" operator="equal">
      <formula>"ok"</formula>
    </cfRule>
    <cfRule type="cellIs" dxfId="176" priority="176" stopIfTrue="1" operator="equal">
      <formula>""</formula>
    </cfRule>
  </conditionalFormatting>
  <conditionalFormatting sqref="AD13:AD62">
    <cfRule type="cellIs" dxfId="175" priority="173" stopIfTrue="1" operator="equal">
      <formula>"ok"</formula>
    </cfRule>
    <cfRule type="cellIs" dxfId="174" priority="174" stopIfTrue="1" operator="equal">
      <formula>""</formula>
    </cfRule>
  </conditionalFormatting>
  <conditionalFormatting sqref="R13:R62">
    <cfRule type="cellIs" dxfId="173" priority="169" stopIfTrue="1" operator="equal">
      <formula>"ok"</formula>
    </cfRule>
    <cfRule type="cellIs" dxfId="172" priority="170" stopIfTrue="1" operator="equal">
      <formula>""</formula>
    </cfRule>
  </conditionalFormatting>
  <conditionalFormatting sqref="G7:H7">
    <cfRule type="expression" dxfId="171" priority="166">
      <formula>ISNONTEXT(G7)</formula>
    </cfRule>
  </conditionalFormatting>
  <conditionalFormatting sqref="C14:C18 C24:C48 C55:C62">
    <cfRule type="expression" dxfId="170" priority="339" stopIfTrue="1">
      <formula>R14="ok"</formula>
    </cfRule>
    <cfRule type="expression" dxfId="169" priority="340" stopIfTrue="1">
      <formula>R14=""</formula>
    </cfRule>
  </conditionalFormatting>
  <conditionalFormatting sqref="S13:U62">
    <cfRule type="cellIs" dxfId="168" priority="163" stopIfTrue="1" operator="equal">
      <formula>"ok"</formula>
    </cfRule>
    <cfRule type="cellIs" dxfId="167" priority="164" stopIfTrue="1" operator="equal">
      <formula>""</formula>
    </cfRule>
  </conditionalFormatting>
  <conditionalFormatting sqref="G14 G16:G22 G24:G28 G30 G32 G34:G55 G57:G59 G61:G62">
    <cfRule type="expression" dxfId="166" priority="157" stopIfTrue="1">
      <formula>V14="ok"</formula>
    </cfRule>
    <cfRule type="expression" dxfId="165" priority="158" stopIfTrue="1">
      <formula>V14=""</formula>
    </cfRule>
  </conditionalFormatting>
  <conditionalFormatting sqref="H26:H28 H32">
    <cfRule type="expression" dxfId="164" priority="159" stopIfTrue="1">
      <formula>W26="ok"</formula>
    </cfRule>
    <cfRule type="expression" dxfId="163" priority="160" stopIfTrue="1">
      <formula>W26=""</formula>
    </cfRule>
  </conditionalFormatting>
  <conditionalFormatting sqref="V13:V62">
    <cfRule type="cellIs" dxfId="162" priority="155" stopIfTrue="1" operator="equal">
      <formula>"ok"</formula>
    </cfRule>
    <cfRule type="cellIs" dxfId="161" priority="156" stopIfTrue="1" operator="equal">
      <formula>""</formula>
    </cfRule>
  </conditionalFormatting>
  <conditionalFormatting sqref="W13:W62">
    <cfRule type="cellIs" dxfId="160" priority="153" stopIfTrue="1" operator="equal">
      <formula>"ok"</formula>
    </cfRule>
    <cfRule type="cellIs" dxfId="159" priority="154" stopIfTrue="1" operator="equal">
      <formula>""</formula>
    </cfRule>
  </conditionalFormatting>
  <conditionalFormatting sqref="C5">
    <cfRule type="expression" dxfId="158" priority="152">
      <formula>ISNONTEXT(C5)</formula>
    </cfRule>
  </conditionalFormatting>
  <conditionalFormatting sqref="C7">
    <cfRule type="expression" dxfId="157" priority="151">
      <formula>ISBLANK(C7)</formula>
    </cfRule>
  </conditionalFormatting>
  <conditionalFormatting sqref="M2 M6">
    <cfRule type="expression" dxfId="156" priority="347">
      <formula>IF($M2="",FALSE,TRUE)</formula>
    </cfRule>
  </conditionalFormatting>
  <conditionalFormatting sqref="F14 F24:F26 F28 F30 F32 F34:F48 F55 F57:F59 F61:F62">
    <cfRule type="expression" dxfId="155" priority="350" stopIfTrue="1">
      <formula>U14="ok"</formula>
    </cfRule>
    <cfRule type="expression" dxfId="154" priority="351" stopIfTrue="1">
      <formula>U14=""</formula>
    </cfRule>
  </conditionalFormatting>
  <conditionalFormatting sqref="M13:N13 D13:E13">
    <cfRule type="expression" dxfId="153" priority="141" stopIfTrue="1">
      <formula>S13="ok"</formula>
    </cfRule>
    <cfRule type="expression" dxfId="152" priority="142" stopIfTrue="1">
      <formula>S13=""</formula>
    </cfRule>
  </conditionalFormatting>
  <conditionalFormatting sqref="J13:L13 J14">
    <cfRule type="expression" dxfId="151" priority="139" stopIfTrue="1">
      <formula>Y13="ok"</formula>
    </cfRule>
    <cfRule type="expression" dxfId="150" priority="140" stopIfTrue="1">
      <formula>Y13=""</formula>
    </cfRule>
  </conditionalFormatting>
  <conditionalFormatting sqref="P13">
    <cfRule type="expression" dxfId="149" priority="143" stopIfTrue="1">
      <formula>AE13="ok"</formula>
    </cfRule>
    <cfRule type="expression" dxfId="148" priority="144" stopIfTrue="1">
      <formula>AE13=""</formula>
    </cfRule>
  </conditionalFormatting>
  <conditionalFormatting sqref="O13">
    <cfRule type="expression" dxfId="147" priority="145" stopIfTrue="1">
      <formula>AD13="ok"</formula>
    </cfRule>
    <cfRule type="expression" dxfId="146" priority="146" stopIfTrue="1">
      <formula>AD13=""</formula>
    </cfRule>
  </conditionalFormatting>
  <conditionalFormatting sqref="C13">
    <cfRule type="expression" dxfId="145" priority="147" stopIfTrue="1">
      <formula>R13="ok"</formula>
    </cfRule>
    <cfRule type="expression" dxfId="144" priority="148" stopIfTrue="1">
      <formula>R13=""</formula>
    </cfRule>
  </conditionalFormatting>
  <conditionalFormatting sqref="G13">
    <cfRule type="expression" dxfId="143" priority="135" stopIfTrue="1">
      <formula>V13="ok"</formula>
    </cfRule>
    <cfRule type="expression" dxfId="142" priority="136" stopIfTrue="1">
      <formula>V13=""</formula>
    </cfRule>
  </conditionalFormatting>
  <conditionalFormatting sqref="H13">
    <cfRule type="expression" dxfId="141" priority="137" stopIfTrue="1">
      <formula>W13="ok"</formula>
    </cfRule>
    <cfRule type="expression" dxfId="140" priority="138" stopIfTrue="1">
      <formula>W13=""</formula>
    </cfRule>
  </conditionalFormatting>
  <conditionalFormatting sqref="F13">
    <cfRule type="expression" dxfId="139" priority="149" stopIfTrue="1">
      <formula>U13="ok"</formula>
    </cfRule>
    <cfRule type="expression" dxfId="138" priority="150" stopIfTrue="1">
      <formula>U13=""</formula>
    </cfRule>
  </conditionalFormatting>
  <conditionalFormatting sqref="H14 H16:H17 H19:H22">
    <cfRule type="expression" dxfId="137" priority="133" stopIfTrue="1">
      <formula>W14="ok"</formula>
    </cfRule>
    <cfRule type="expression" dxfId="136" priority="134" stopIfTrue="1">
      <formula>W14=""</formula>
    </cfRule>
  </conditionalFormatting>
  <conditionalFormatting sqref="M15:N15 D15:E15 M16:M17">
    <cfRule type="expression" dxfId="135" priority="127" stopIfTrue="1">
      <formula>S15="ok"</formula>
    </cfRule>
    <cfRule type="expression" dxfId="134" priority="128" stopIfTrue="1">
      <formula>S15=""</formula>
    </cfRule>
  </conditionalFormatting>
  <conditionalFormatting sqref="I15 K15:L15">
    <cfRule type="expression" dxfId="133" priority="125" stopIfTrue="1">
      <formula>X15="ok"</formula>
    </cfRule>
    <cfRule type="expression" dxfId="132" priority="126" stopIfTrue="1">
      <formula>X15=""</formula>
    </cfRule>
  </conditionalFormatting>
  <conditionalFormatting sqref="O15">
    <cfRule type="expression" dxfId="131" priority="129" stopIfTrue="1">
      <formula>AD15="ok"</formula>
    </cfRule>
    <cfRule type="expression" dxfId="130" priority="130" stopIfTrue="1">
      <formula>AD15=""</formula>
    </cfRule>
  </conditionalFormatting>
  <conditionalFormatting sqref="G15">
    <cfRule type="expression" dxfId="129" priority="123" stopIfTrue="1">
      <formula>V15="ok"</formula>
    </cfRule>
    <cfRule type="expression" dxfId="128" priority="124" stopIfTrue="1">
      <formula>V15=""</formula>
    </cfRule>
  </conditionalFormatting>
  <conditionalFormatting sqref="F15">
    <cfRule type="expression" dxfId="127" priority="131" stopIfTrue="1">
      <formula>U15="ok"</formula>
    </cfRule>
    <cfRule type="expression" dxfId="126" priority="132" stopIfTrue="1">
      <formula>U15=""</formula>
    </cfRule>
  </conditionalFormatting>
  <conditionalFormatting sqref="J15:J17">
    <cfRule type="expression" dxfId="125" priority="121" stopIfTrue="1">
      <formula>Y15="ok"</formula>
    </cfRule>
    <cfRule type="expression" dxfId="124" priority="122" stopIfTrue="1">
      <formula>Y15=""</formula>
    </cfRule>
  </conditionalFormatting>
  <conditionalFormatting sqref="H15">
    <cfRule type="expression" dxfId="123" priority="119" stopIfTrue="1">
      <formula>W15="ok"</formula>
    </cfRule>
    <cfRule type="expression" dxfId="122" priority="120" stopIfTrue="1">
      <formula>W15=""</formula>
    </cfRule>
  </conditionalFormatting>
  <conditionalFormatting sqref="O16">
    <cfRule type="expression" dxfId="121" priority="117" stopIfTrue="1">
      <formula>AD16="ok"</formula>
    </cfRule>
    <cfRule type="expression" dxfId="120" priority="118" stopIfTrue="1">
      <formula>AD16=""</formula>
    </cfRule>
  </conditionalFormatting>
  <conditionalFormatting sqref="D18:E18">
    <cfRule type="expression" dxfId="119" priority="113" stopIfTrue="1">
      <formula>S18="ok"</formula>
    </cfRule>
    <cfRule type="expression" dxfId="118" priority="114" stopIfTrue="1">
      <formula>S18=""</formula>
    </cfRule>
  </conditionalFormatting>
  <conditionalFormatting sqref="F18">
    <cfRule type="expression" dxfId="117" priority="115" stopIfTrue="1">
      <formula>U18="ok"</formula>
    </cfRule>
    <cfRule type="expression" dxfId="116" priority="116" stopIfTrue="1">
      <formula>U18=""</formula>
    </cfRule>
  </conditionalFormatting>
  <conditionalFormatting sqref="I18 K18:L18">
    <cfRule type="expression" dxfId="115" priority="111" stopIfTrue="1">
      <formula>X18="ok"</formula>
    </cfRule>
    <cfRule type="expression" dxfId="114" priority="112" stopIfTrue="1">
      <formula>X18=""</formula>
    </cfRule>
  </conditionalFormatting>
  <conditionalFormatting sqref="J18">
    <cfRule type="expression" dxfId="113" priority="109" stopIfTrue="1">
      <formula>Y18="ok"</formula>
    </cfRule>
    <cfRule type="expression" dxfId="112" priority="110" stopIfTrue="1">
      <formula>Y18=""</formula>
    </cfRule>
  </conditionalFormatting>
  <conditionalFormatting sqref="D19:E19">
    <cfRule type="expression" dxfId="111" priority="103" stopIfTrue="1">
      <formula>S19="ok"</formula>
    </cfRule>
    <cfRule type="expression" dxfId="110" priority="104" stopIfTrue="1">
      <formula>S19=""</formula>
    </cfRule>
  </conditionalFormatting>
  <conditionalFormatting sqref="C19">
    <cfRule type="expression" dxfId="109" priority="105" stopIfTrue="1">
      <formula>R19="ok"</formula>
    </cfRule>
    <cfRule type="expression" dxfId="108" priority="106" stopIfTrue="1">
      <formula>R19=""</formula>
    </cfRule>
  </conditionalFormatting>
  <conditionalFormatting sqref="F19">
    <cfRule type="expression" dxfId="107" priority="107" stopIfTrue="1">
      <formula>U19="ok"</formula>
    </cfRule>
    <cfRule type="expression" dxfId="106" priority="108" stopIfTrue="1">
      <formula>U19=""</formula>
    </cfRule>
  </conditionalFormatting>
  <conditionalFormatting sqref="D20:E20">
    <cfRule type="expression" dxfId="105" priority="97" stopIfTrue="1">
      <formula>S20="ok"</formula>
    </cfRule>
    <cfRule type="expression" dxfId="104" priority="98" stopIfTrue="1">
      <formula>S20=""</formula>
    </cfRule>
  </conditionalFormatting>
  <conditionalFormatting sqref="C20">
    <cfRule type="expression" dxfId="103" priority="99" stopIfTrue="1">
      <formula>R20="ok"</formula>
    </cfRule>
    <cfRule type="expression" dxfId="102" priority="100" stopIfTrue="1">
      <formula>R20=""</formula>
    </cfRule>
  </conditionalFormatting>
  <conditionalFormatting sqref="F20">
    <cfRule type="expression" dxfId="101" priority="101" stopIfTrue="1">
      <formula>U20="ok"</formula>
    </cfRule>
    <cfRule type="expression" dxfId="100" priority="102" stopIfTrue="1">
      <formula>U20=""</formula>
    </cfRule>
  </conditionalFormatting>
  <conditionalFormatting sqref="I19">
    <cfRule type="expression" dxfId="99" priority="95" stopIfTrue="1">
      <formula>X19="ok"</formula>
    </cfRule>
    <cfRule type="expression" dxfId="98" priority="96" stopIfTrue="1">
      <formula>X19=""</formula>
    </cfRule>
  </conditionalFormatting>
  <conditionalFormatting sqref="J19:J22">
    <cfRule type="expression" dxfId="97" priority="93" stopIfTrue="1">
      <formula>Y19="ok"</formula>
    </cfRule>
    <cfRule type="expression" dxfId="96" priority="94" stopIfTrue="1">
      <formula>Y19=""</formula>
    </cfRule>
  </conditionalFormatting>
  <conditionalFormatting sqref="D21:E21">
    <cfRule type="expression" dxfId="95" priority="91" stopIfTrue="1">
      <formula>S21="ok"</formula>
    </cfRule>
    <cfRule type="expression" dxfId="94" priority="91" stopIfTrue="1">
      <formula>S21=""</formula>
    </cfRule>
  </conditionalFormatting>
  <conditionalFormatting sqref="C21">
    <cfRule type="expression" dxfId="93" priority="89" stopIfTrue="1">
      <formula>R21="ok"</formula>
    </cfRule>
    <cfRule type="expression" dxfId="92" priority="90" stopIfTrue="1">
      <formula>R21=""</formula>
    </cfRule>
  </conditionalFormatting>
  <conditionalFormatting sqref="F21">
    <cfRule type="expression" dxfId="91" priority="92" stopIfTrue="1">
      <formula>U21=""</formula>
    </cfRule>
    <cfRule type="expression" dxfId="90" priority="352" stopIfTrue="1">
      <formula>U21="ok"</formula>
    </cfRule>
  </conditionalFormatting>
  <conditionalFormatting sqref="G33">
    <cfRule type="expression" dxfId="89" priority="37" stopIfTrue="1">
      <formula>V33="ok"</formula>
    </cfRule>
    <cfRule type="expression" dxfId="88" priority="38" stopIfTrue="1">
      <formula>V33=""</formula>
    </cfRule>
  </conditionalFormatting>
  <conditionalFormatting sqref="D22:E22">
    <cfRule type="expression" dxfId="87" priority="81" stopIfTrue="1">
      <formula>S22="ok"</formula>
    </cfRule>
    <cfRule type="expression" dxfId="86" priority="82" stopIfTrue="1">
      <formula>S22=""</formula>
    </cfRule>
  </conditionalFormatting>
  <conditionalFormatting sqref="C22">
    <cfRule type="expression" dxfId="85" priority="83" stopIfTrue="1">
      <formula>R22="ok"</formula>
    </cfRule>
    <cfRule type="expression" dxfId="84" priority="84" stopIfTrue="1">
      <formula>R22=""</formula>
    </cfRule>
  </conditionalFormatting>
  <conditionalFormatting sqref="F22">
    <cfRule type="expression" dxfId="83" priority="85" stopIfTrue="1">
      <formula>U22="ok"</formula>
    </cfRule>
    <cfRule type="expression" dxfId="82" priority="86" stopIfTrue="1">
      <formula>U22=""</formula>
    </cfRule>
  </conditionalFormatting>
  <conditionalFormatting sqref="D23:E23 M23:P23">
    <cfRule type="expression" dxfId="81" priority="75" stopIfTrue="1">
      <formula>S23="ok"</formula>
    </cfRule>
    <cfRule type="expression" dxfId="80" priority="76" stopIfTrue="1">
      <formula>S23=""</formula>
    </cfRule>
  </conditionalFormatting>
  <conditionalFormatting sqref="I23:L23">
    <cfRule type="expression" dxfId="79" priority="73" stopIfTrue="1">
      <formula>X23="ok"</formula>
    </cfRule>
    <cfRule type="expression" dxfId="78" priority="74" stopIfTrue="1">
      <formula>X23=""</formula>
    </cfRule>
  </conditionalFormatting>
  <conditionalFormatting sqref="C23">
    <cfRule type="expression" dxfId="77" priority="77" stopIfTrue="1">
      <formula>R23="ok"</formula>
    </cfRule>
    <cfRule type="expression" dxfId="76" priority="78" stopIfTrue="1">
      <formula>R23=""</formula>
    </cfRule>
  </conditionalFormatting>
  <conditionalFormatting sqref="G23">
    <cfRule type="expression" dxfId="75" priority="69" stopIfTrue="1">
      <formula>V23="ok"</formula>
    </cfRule>
    <cfRule type="expression" dxfId="74" priority="70" stopIfTrue="1">
      <formula>V23=""</formula>
    </cfRule>
  </conditionalFormatting>
  <conditionalFormatting sqref="H23">
    <cfRule type="expression" dxfId="73" priority="71" stopIfTrue="1">
      <formula>W23="ok"</formula>
    </cfRule>
    <cfRule type="expression" dxfId="72" priority="72" stopIfTrue="1">
      <formula>W23=""</formula>
    </cfRule>
  </conditionalFormatting>
  <conditionalFormatting sqref="F23">
    <cfRule type="expression" dxfId="71" priority="79" stopIfTrue="1">
      <formula>U23="ok"</formula>
    </cfRule>
    <cfRule type="expression" dxfId="70" priority="80" stopIfTrue="1">
      <formula>U23=""</formula>
    </cfRule>
  </conditionalFormatting>
  <conditionalFormatting sqref="H24:H25">
    <cfRule type="expression" dxfId="69" priority="67" stopIfTrue="1">
      <formula>W24="ok"</formula>
    </cfRule>
    <cfRule type="expression" dxfId="68" priority="68" stopIfTrue="1">
      <formula>W24=""</formula>
    </cfRule>
  </conditionalFormatting>
  <conditionalFormatting sqref="D29:E29">
    <cfRule type="expression" dxfId="67" priority="63" stopIfTrue="1">
      <formula>S29="ok"</formula>
    </cfRule>
    <cfRule type="expression" dxfId="66" priority="64" stopIfTrue="1">
      <formula>S29=""</formula>
    </cfRule>
  </conditionalFormatting>
  <conditionalFormatting sqref="G29">
    <cfRule type="expression" dxfId="65" priority="59" stopIfTrue="1">
      <formula>V29="ok"</formula>
    </cfRule>
    <cfRule type="expression" dxfId="64" priority="60" stopIfTrue="1">
      <formula>V29=""</formula>
    </cfRule>
  </conditionalFormatting>
  <conditionalFormatting sqref="H29:H30">
    <cfRule type="expression" dxfId="63" priority="61" stopIfTrue="1">
      <formula>W29="ok"</formula>
    </cfRule>
    <cfRule type="expression" dxfId="62" priority="62" stopIfTrue="1">
      <formula>W29=""</formula>
    </cfRule>
  </conditionalFormatting>
  <conditionalFormatting sqref="F29">
    <cfRule type="expression" dxfId="61" priority="65" stopIfTrue="1">
      <formula>U29="ok"</formula>
    </cfRule>
    <cfRule type="expression" dxfId="60" priority="66" stopIfTrue="1">
      <formula>U29=""</formula>
    </cfRule>
  </conditionalFormatting>
  <conditionalFormatting sqref="D31:E31 M31:N31">
    <cfRule type="expression" dxfId="59" priority="51" stopIfTrue="1">
      <formula>S31="ok"</formula>
    </cfRule>
    <cfRule type="expression" dxfId="58" priority="52" stopIfTrue="1">
      <formula>S31=""</formula>
    </cfRule>
  </conditionalFormatting>
  <conditionalFormatting sqref="I31:L31">
    <cfRule type="expression" dxfId="57" priority="49" stopIfTrue="1">
      <formula>X31="ok"</formula>
    </cfRule>
    <cfRule type="expression" dxfId="56" priority="50" stopIfTrue="1">
      <formula>X31=""</formula>
    </cfRule>
  </conditionalFormatting>
  <conditionalFormatting sqref="P31">
    <cfRule type="expression" dxfId="55" priority="53" stopIfTrue="1">
      <formula>AE31="ok"</formula>
    </cfRule>
    <cfRule type="expression" dxfId="54" priority="54" stopIfTrue="1">
      <formula>AE31=""</formula>
    </cfRule>
  </conditionalFormatting>
  <conditionalFormatting sqref="O31">
    <cfRule type="expression" dxfId="53" priority="55" stopIfTrue="1">
      <formula>AD31="ok"</formula>
    </cfRule>
    <cfRule type="expression" dxfId="52" priority="56" stopIfTrue="1">
      <formula>AD31=""</formula>
    </cfRule>
  </conditionalFormatting>
  <conditionalFormatting sqref="G31">
    <cfRule type="expression" dxfId="51" priority="47" stopIfTrue="1">
      <formula>V31="ok"</formula>
    </cfRule>
    <cfRule type="expression" dxfId="50" priority="48" stopIfTrue="1">
      <formula>V31=""</formula>
    </cfRule>
  </conditionalFormatting>
  <conditionalFormatting sqref="F31">
    <cfRule type="expression" dxfId="49" priority="57" stopIfTrue="1">
      <formula>U31="ok"</formula>
    </cfRule>
    <cfRule type="expression" dxfId="48" priority="58" stopIfTrue="1">
      <formula>U31=""</formula>
    </cfRule>
  </conditionalFormatting>
  <conditionalFormatting sqref="H31">
    <cfRule type="expression" dxfId="47" priority="45" stopIfTrue="1">
      <formula>W31="ok"</formula>
    </cfRule>
    <cfRule type="expression" dxfId="46" priority="46" stopIfTrue="1">
      <formula>W31=""</formula>
    </cfRule>
  </conditionalFormatting>
  <conditionalFormatting sqref="D33:E33">
    <cfRule type="expression" dxfId="45" priority="41" stopIfTrue="1">
      <formula>S33="ok"</formula>
    </cfRule>
    <cfRule type="expression" dxfId="44" priority="42" stopIfTrue="1">
      <formula>S33=""</formula>
    </cfRule>
  </conditionalFormatting>
  <conditionalFormatting sqref="H33:H37">
    <cfRule type="expression" dxfId="43" priority="39" stopIfTrue="1">
      <formula>W33="ok"</formula>
    </cfRule>
    <cfRule type="expression" dxfId="42" priority="40" stopIfTrue="1">
      <formula>W33=""</formula>
    </cfRule>
  </conditionalFormatting>
  <conditionalFormatting sqref="F33">
    <cfRule type="expression" dxfId="41" priority="43" stopIfTrue="1">
      <formula>U33="ok"</formula>
    </cfRule>
    <cfRule type="expression" dxfId="40" priority="44" stopIfTrue="1">
      <formula>U33=""</formula>
    </cfRule>
  </conditionalFormatting>
  <conditionalFormatting sqref="P34">
    <cfRule type="expression" dxfId="39" priority="354" stopIfTrue="1">
      <formula>AD34="ok"</formula>
    </cfRule>
    <cfRule type="expression" dxfId="38" priority="355" stopIfTrue="1">
      <formula>AD34=""</formula>
    </cfRule>
  </conditionalFormatting>
  <conditionalFormatting sqref="H43 D61">
    <cfRule type="expression" dxfId="37" priority="358" stopIfTrue="1">
      <formula>S42="ok"</formula>
    </cfRule>
    <cfRule type="expression" dxfId="36" priority="359" stopIfTrue="1">
      <formula>S42=""</formula>
    </cfRule>
  </conditionalFormatting>
  <conditionalFormatting sqref="D49:E54">
    <cfRule type="expression" dxfId="35" priority="31" stopIfTrue="1">
      <formula>S49="ok"</formula>
    </cfRule>
    <cfRule type="expression" dxfId="34" priority="32" stopIfTrue="1">
      <formula>S49=""</formula>
    </cfRule>
  </conditionalFormatting>
  <conditionalFormatting sqref="C49:C54">
    <cfRule type="expression" dxfId="33" priority="33" stopIfTrue="1">
      <formula>R49="ok"</formula>
    </cfRule>
    <cfRule type="expression" dxfId="32" priority="34" stopIfTrue="1">
      <formula>R49=""</formula>
    </cfRule>
  </conditionalFormatting>
  <conditionalFormatting sqref="F49:F54">
    <cfRule type="expression" dxfId="31" priority="35" stopIfTrue="1">
      <formula>U49="ok"</formula>
    </cfRule>
    <cfRule type="expression" dxfId="30" priority="36" stopIfTrue="1">
      <formula>U49=""</formula>
    </cfRule>
  </conditionalFormatting>
  <conditionalFormatting sqref="D56:E56 H56">
    <cfRule type="expression" dxfId="29" priority="27" stopIfTrue="1">
      <formula>S56="ok"</formula>
    </cfRule>
    <cfRule type="expression" dxfId="28" priority="28" stopIfTrue="1">
      <formula>S56=""</formula>
    </cfRule>
  </conditionalFormatting>
  <conditionalFormatting sqref="I56:J56">
    <cfRule type="expression" dxfId="27" priority="25" stopIfTrue="1">
      <formula>X56="ok"</formula>
    </cfRule>
    <cfRule type="expression" dxfId="26" priority="26" stopIfTrue="1">
      <formula>X56=""</formula>
    </cfRule>
  </conditionalFormatting>
  <conditionalFormatting sqref="G56">
    <cfRule type="expression" dxfId="25" priority="23" stopIfTrue="1">
      <formula>V56="ok"</formula>
    </cfRule>
    <cfRule type="expression" dxfId="24" priority="24" stopIfTrue="1">
      <formula>V56=""</formula>
    </cfRule>
  </conditionalFormatting>
  <conditionalFormatting sqref="F56">
    <cfRule type="expression" dxfId="23" priority="29" stopIfTrue="1">
      <formula>U56="ok"</formula>
    </cfRule>
    <cfRule type="expression" dxfId="22" priority="30" stopIfTrue="1">
      <formula>U56=""</formula>
    </cfRule>
  </conditionalFormatting>
  <conditionalFormatting sqref="M57:O57">
    <cfRule type="expression" dxfId="21" priority="19" stopIfTrue="1">
      <formula>AB57="ok"</formula>
    </cfRule>
    <cfRule type="expression" dxfId="20" priority="20" stopIfTrue="1">
      <formula>AB57=""</formula>
    </cfRule>
  </conditionalFormatting>
  <conditionalFormatting sqref="P57">
    <cfRule type="expression" dxfId="19" priority="21" stopIfTrue="1">
      <formula>AE57="ok"</formula>
    </cfRule>
    <cfRule type="expression" dxfId="18" priority="22" stopIfTrue="1">
      <formula>AE57=""</formula>
    </cfRule>
  </conditionalFormatting>
  <conditionalFormatting sqref="M58:O58">
    <cfRule type="expression" dxfId="17" priority="15" stopIfTrue="1">
      <formula>AB58="ok"</formula>
    </cfRule>
    <cfRule type="expression" dxfId="16" priority="16" stopIfTrue="1">
      <formula>AB58=""</formula>
    </cfRule>
  </conditionalFormatting>
  <conditionalFormatting sqref="P58">
    <cfRule type="expression" dxfId="15" priority="17" stopIfTrue="1">
      <formula>AE58="ok"</formula>
    </cfRule>
    <cfRule type="expression" dxfId="14" priority="18" stopIfTrue="1">
      <formula>AE58=""</formula>
    </cfRule>
  </conditionalFormatting>
  <conditionalFormatting sqref="H18">
    <cfRule type="expression" dxfId="13" priority="13" stopIfTrue="1">
      <formula>W18="ok"</formula>
    </cfRule>
    <cfRule type="expression" dxfId="12" priority="14" stopIfTrue="1">
      <formula>W18=""</formula>
    </cfRule>
  </conditionalFormatting>
  <conditionalFormatting sqref="O34">
    <cfRule type="expression" dxfId="11" priority="11" stopIfTrue="1">
      <formula>AD34="ok"</formula>
    </cfRule>
    <cfRule type="expression" dxfId="10" priority="12" stopIfTrue="1">
      <formula>AD34=""</formula>
    </cfRule>
  </conditionalFormatting>
  <conditionalFormatting sqref="D60:E60 H60 M60:O60">
    <cfRule type="expression" dxfId="9" priority="5" stopIfTrue="1">
      <formula>S60="ok"</formula>
    </cfRule>
    <cfRule type="expression" dxfId="8" priority="6" stopIfTrue="1">
      <formula>S60=""</formula>
    </cfRule>
  </conditionalFormatting>
  <conditionalFormatting sqref="I60:L60">
    <cfRule type="expression" dxfId="7" priority="3" stopIfTrue="1">
      <formula>X60="ok"</formula>
    </cfRule>
    <cfRule type="expression" dxfId="6" priority="4" stopIfTrue="1">
      <formula>X60=""</formula>
    </cfRule>
  </conditionalFormatting>
  <conditionalFormatting sqref="P60">
    <cfRule type="expression" dxfId="5" priority="7" stopIfTrue="1">
      <formula>AE60="ok"</formula>
    </cfRule>
    <cfRule type="expression" dxfId="4" priority="8" stopIfTrue="1">
      <formula>AE60=""</formula>
    </cfRule>
  </conditionalFormatting>
  <conditionalFormatting sqref="G60">
    <cfRule type="expression" dxfId="3" priority="1" stopIfTrue="1">
      <formula>V60="ok"</formula>
    </cfRule>
    <cfRule type="expression" dxfId="2" priority="2" stopIfTrue="1">
      <formula>V60=""</formula>
    </cfRule>
  </conditionalFormatting>
  <conditionalFormatting sqref="F60">
    <cfRule type="expression" dxfId="1" priority="9" stopIfTrue="1">
      <formula>U60="ok"</formula>
    </cfRule>
    <cfRule type="expression" dxfId="0" priority="10" stopIfTrue="1">
      <formula>U60=""</formula>
    </cfRule>
  </conditionalFormatting>
  <dataValidations xWindow="482" yWindow="622" count="29">
    <dataValidation allowBlank="1" promptTitle="Basic Model Number" prompt="Enter the Basic Model Number in the cells below._x000a__x000a_" sqref="L11" xr:uid="{34A59DE6-10F6-443A-8151-A95B38BFEBF9}"/>
    <dataValidation allowBlank="1" prompt="_x000a__x000a_" sqref="B13:B62" xr:uid="{776054F6-95A1-474D-9F0D-C21E05095B43}"/>
    <dataValidation type="date" allowBlank="1" showInputMessage="1" showErrorMessage="1" errorTitle="Date" error="The entry must be a date between 8/1/16 and 12/31/16." sqref="D9:I9" xr:uid="{C02F356A-6031-4D9A-B20E-828A1BC2FEF0}">
      <formula1>DATE(2016,8,1)</formula1>
      <formula2>DATE(2016,12,31)</formula2>
    </dataValidation>
    <dataValidation prompt="_x000a_" sqref="L13:L62" xr:uid="{E4A0FFF3-C605-409C-A51A-357029C80877}"/>
    <dataValidation allowBlank="1" sqref="N12:O12 G12:H12 J9" xr:uid="{616C34CF-8A77-4164-BB1D-93311A3766DF}"/>
    <dataValidation type="custom" allowBlank="1" showInputMessage="1" showErrorMessage="1" errorTitle="Email Address of Submitter" error="The information you entered is not an email address." sqref="G7:H7" xr:uid="{39E9599F-2D0D-4A34-9625-542E98A02F70}">
      <formula1>IF(IF(ISERROR(FIND("@",G7)),1,0)+IF(ISERROR(FIND(".",G7)),1,0)&gt;0,FALSE,TRUE)</formula1>
    </dataValidation>
    <dataValidation type="whole" allowBlank="1" showInputMessage="1" showErrorMessage="1" errorTitle="Number of Organization" error="The entry must be an integer between 0 and 77._x000a__x000a_You can find the number of the Organization in the 'Org List' tab of this workbook." sqref="H5" xr:uid="{1A3AF3D7-67C7-4B6F-944A-B1C2E6D14877}">
      <formula1>0</formula1>
      <formula2>77</formula2>
    </dataValidation>
    <dataValidation type="custom" allowBlank="1" showInputMessage="1" showErrorMessage="1" errorTitle="Submitter Last Name" error="Please enter the Submitter Last Name." sqref="C3:D3" xr:uid="{7DAC7D2F-BE8F-4736-9837-E813759873A8}">
      <formula1>IF(ISNONTEXT(C3),FALSE,TRUE)</formula1>
    </dataValidation>
    <dataValidation type="custom" allowBlank="1" showInputMessage="1" showErrorMessage="1" errorTitle="Submitter First Name" error="Please enter the Submitter First Name." sqref="H3" xr:uid="{4DE6CF50-F87D-481E-B28A-990F313590F1}">
      <formula1>IF(ISNONTEXT(H3),FALSE,TRUE)</formula1>
    </dataValidation>
    <dataValidation type="custom" showErrorMessage="1" errorTitle="Initial Submittal" error="The entry should be one of 'I', 'R', or 'T'." prompt="_x000a_" sqref="C13:C62" xr:uid="{5A6821C6-2662-4365-9B2B-AD022442C001}">
      <formula1>IF(OR(C13="I",C13="R",C13="T"),TRUE,FALSE)</formula1>
    </dataValidation>
    <dataValidation type="custom" operator="greaterThan" showErrorMessage="1" errorTitle="Voting Status" error="No entry should be made if you entered 'T' for Termination of Membership in the Type of Submittal column._x000a__x000a_Otherwise, the entry must be 'V' for Voting or'NV' for Nonvoting._x000a__x000a_" sqref="M13:M62" xr:uid="{D0947400-432F-4E1F-9015-03EEEA0B4675}">
      <formula1>IF(C13="T",FALSE,IF(OR(M13="V",M13="NV"),TRUE,FALSE))</formula1>
    </dataValidation>
    <dataValidation type="custom" showErrorMessage="1" errorTitle="Name of NGSB" error="Please enter the Name of Non-Government Standards Body." prompt="_x000a_" sqref="I13:I62" xr:uid="{B10CA386-2472-4204-8434-858EC44EAC61}">
      <formula1>IF(ISNONTEXT(I13),FALSE,TRUE)</formula1>
    </dataValidation>
    <dataValidation type="custom" showErrorMessage="1" errorTitle="Country of NGSB" error="Please enter the Country of Non-Government Standards Body." prompt="_x000a_" sqref="J13:J62" xr:uid="{E15E3E58-790B-4FA0-ADBA-5D0E10D77E81}">
      <formula1>IF(ISNONTEXT(J13),FALSE,TRUE)</formula1>
    </dataValidation>
    <dataValidation type="custom" showErrorMessage="1" errorTitle="Name of Main Committee" error="Please enter the Name of Main Committee." prompt="_x000a_" sqref="K13:K62" xr:uid="{871D11A3-D7E3-4697-A4C5-1B46B0ADE291}">
      <formula1>IF(ISNONTEXT(K13),FALSE,TRUE)</formula1>
    </dataValidation>
    <dataValidation type="custom" allowBlank="1" showErrorMessage="1" errorTitle="Last Name" error="Please enter the Last Name of the Participant." prompt="_x000a_" sqref="D13:D15 D18:D59 D61:D62" xr:uid="{66420C0E-A4E9-409B-A7C3-5B048AB430FB}">
      <formula1>IF(ISNONTEXT(D13),FALSE,TRUE)</formula1>
    </dataValidation>
    <dataValidation type="custom" allowBlank="1" showErrorMessage="1" errorTitle="First Name" error="Please enter the First Name of the Participant." prompt="_x000a_" sqref="E13:E15 E18:E62" xr:uid="{A6D98EBB-CBD8-458C-BAF3-A3EB7D8907FE}">
      <formula1>IF(ISNONTEXT(E13),FALSE,TRUE)</formula1>
    </dataValidation>
    <dataValidation type="custom" allowBlank="1" showInputMessage="1" showErrorMessage="1" errorTitle="Submitter Title" error="Please enter the Submitter Title." sqref="C5:D5" xr:uid="{33C5432A-EE49-45C8-9F53-9E9FAF3A901F}">
      <formula1>IF(ISNONTEXT(C5),FALSE,TRUE)</formula1>
    </dataValidation>
    <dataValidation type="custom" allowBlank="1" showErrorMessage="1" errorTitle="Email Address of Participant" error="The information you entered is not an email address." prompt="_x000a_" sqref="F13:F15 F18:F26 F28:F62" xr:uid="{397245F7-B4B3-4502-AE8D-77828939124C}">
      <formula1>IF(IF(ISERROR(FIND("@",F13)),1,0)+IF(ISERROR(FIND(".",F13)),1,0)&gt;0,FALSE,TRUE)</formula1>
    </dataValidation>
    <dataValidation type="date" allowBlank="1" showInputMessage="1" showErrorMessage="1" errorTitle="Date" error="The entry must be a date." sqref="C9" xr:uid="{BA550EFB-CD54-4165-8A40-54A4746D8942}">
      <formula1>36526</formula1>
      <formula2>73050</formula2>
    </dataValidation>
    <dataValidation type="custom" allowBlank="1" showErrorMessage="1" errorTitle="ID/Title of Standards" error="No entry should be made if you entered 'T' for Termination of Membership in the Type of Submittal column._x000a__x000a_Otherwise, enter the ID/Title of the Standards Activity relevant to DOE's mission._x000a_" sqref="P13:P62" xr:uid="{CD9A2CDC-544A-4087-BC25-7F31A4B5840C}">
      <formula1>IF(C13="T",FALSE,TRUE)</formula1>
    </dataValidation>
    <dataValidation type="custom" showErrorMessage="1" errorTitle="DOE Representation" error="No entry should be made if you entered 'T' for Termination of Membership in the Type of Submittal column._x000a__x000a_Otherwise, complete only one column under Representation.  If you complete this DOE column, the entry must be a 'D'." sqref="N13:N33 N35:N62" xr:uid="{80750AD7-0BB9-4F5D-8300-E39594AC29C1}">
      <formula1>IF(C13="T",FALSE,IF(N13="D",IF(ISBLANK(O13),TRUE,FALSE),FALSE))</formula1>
    </dataValidation>
    <dataValidation type="custom" showErrorMessage="1" errorTitle="DOE Representation" error="No entry should be made if you entered 'T' for Termination of Membership in the Type of Submittal column._x000a__x000a_Otherwise, complete only one column under Representation.  If you complete this DOE column, the entry must be a 'D'." sqref="O34" xr:uid="{9153F7EE-1238-44C6-B804-720B4EDB4EAD}">
      <formula1>IF(C34="T",FALSE,IF(O34="D",IF(ISBLANK(P34),TRUE,FALSE),FALSE))</formula1>
    </dataValidation>
    <dataValidation type="custom" showErrorMessage="1" errorTitle="Other Representation" error="No entry should be made if you entered 'T' for Termination of Membership in the Type of Submittal column._x000a__x000a_Otherwise, complete only one column under Representation." sqref="O13:O33 O35:O62" xr:uid="{76FD7649-C046-4E7C-9892-BE8CAA8B3469}">
      <formula1>IF(C13="T",FALSE,IF(N13="D",FALSE,TRUE))</formula1>
    </dataValidation>
    <dataValidation type="custom" showErrorMessage="1" errorTitle="Other Representation" error="No entry should be made if you entered 'T' for Termination of Membership in the Type of Submittal column._x000a__x000a_Otherwise, complete only one column under Representation." sqref="P34" xr:uid="{660C275A-8DFF-4FFC-9B52-16985B8CE216}">
      <formula1>IF(C34="T",FALSE,IF(O34="D",FALSE,TRUE))</formula1>
    </dataValidation>
    <dataValidation type="custom" showErrorMessage="1" errorTitle="Employment Status" error="Complete only one column under Employment Status.  If you complete this DOE column, the entry must be a 'D'." sqref="G13:G41 G44:G62" xr:uid="{68CFFF3C-DE55-444E-80A0-67AC69C2D378}">
      <formula1>IF(G13="D",IF(ISBLANK(H13),TRUE,FALSE),FALSE)</formula1>
    </dataValidation>
    <dataValidation type="custom" showErrorMessage="1" errorTitle="Employment Status" error="Complete only one column under Employment Status.  If you complete this DOE column, the entry must be a 'D'." sqref="G42" xr:uid="{031C06C9-93F2-4F4B-90E8-A90980ED4868}">
      <formula1>IF(G42="D",IF(ISBLANK(H43),TRUE,FALSE),FALSE)</formula1>
    </dataValidation>
    <dataValidation type="custom" showErrorMessage="1" errorTitle="Employment Status" error="Complete only one column under Employment Status.  If you complete this DOE column, the entry must be a 'D'." sqref="G43" xr:uid="{AEDBAFF7-4C43-42B4-AAE8-4668B0C50C34}">
      <formula1>IF(G43="D",IF(ISBLANK(#REF!),TRUE,FALSE),FALSE)</formula1>
    </dataValidation>
    <dataValidation type="custom" showErrorMessage="1" errorTitle="Employment Status" error="Complete only one column under Employment Status." sqref="H13:H41 H44:H62" xr:uid="{FEF74F2D-E993-40F4-A1A5-8C404D10A133}">
      <formula1>IF(XFB13="T",FALSE,IF(G13="D",FALSE,TRUE))</formula1>
    </dataValidation>
    <dataValidation type="custom" showErrorMessage="1" errorTitle="Employment Status" error="Complete only one column under Employment Status." sqref="H43" xr:uid="{76C575EC-9E60-4B7A-9EB1-9372CF3D9141}">
      <formula1>IF(XFB42="T",FALSE,IF(G42="D",FALSE,TRUE))</formula1>
    </dataValidation>
  </dataValidations>
  <pageMargins left="0.5" right="0.5" top="0.5" bottom="0.5" header="0.5" footer="0.4"/>
  <pageSetup paperSize="5" scale="42" fitToHeight="0" orientation="landscape" r:id="rId1"/>
  <headerFooter alignWithMargins="0">
    <oddFooter>&amp;L&amp;F/&amp;A&amp;R&amp;D</oddFooter>
  </headerFooter>
  <colBreaks count="1" manualBreakCount="1">
    <brk id="4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82"/>
  <sheetViews>
    <sheetView workbookViewId="0">
      <pane ySplit="4" topLeftCell="A41" activePane="bottomLeft" state="frozen"/>
      <selection pane="bottomLeft" activeCell="B84" sqref="B84"/>
    </sheetView>
  </sheetViews>
  <sheetFormatPr defaultColWidth="9.140625" defaultRowHeight="12.75" x14ac:dyDescent="0.2"/>
  <cols>
    <col min="1" max="1" width="9.140625" style="62"/>
    <col min="2" max="2" width="44.85546875" style="62" customWidth="1"/>
    <col min="3" max="16384" width="9.140625" style="62"/>
  </cols>
  <sheetData>
    <row r="1" spans="1:3" x14ac:dyDescent="0.2">
      <c r="A1" s="38" t="s">
        <v>54</v>
      </c>
    </row>
    <row r="3" spans="1:3" x14ac:dyDescent="0.2">
      <c r="A3" s="62" t="s">
        <v>82</v>
      </c>
    </row>
    <row r="4" spans="1:3" ht="13.5" thickBot="1" x14ac:dyDescent="0.25"/>
    <row r="5" spans="1:3" ht="13.5" thickBot="1" x14ac:dyDescent="0.25">
      <c r="A5" s="63">
        <v>0</v>
      </c>
      <c r="B5" s="64"/>
      <c r="C5" s="65" t="s">
        <v>83</v>
      </c>
    </row>
    <row r="6" spans="1:3" x14ac:dyDescent="0.2">
      <c r="A6" s="63">
        <v>1</v>
      </c>
      <c r="B6" s="71" t="s">
        <v>55</v>
      </c>
    </row>
    <row r="7" spans="1:3" x14ac:dyDescent="0.2">
      <c r="A7" s="63">
        <v>2</v>
      </c>
      <c r="B7" s="69" t="s">
        <v>8</v>
      </c>
    </row>
    <row r="8" spans="1:3" x14ac:dyDescent="0.2">
      <c r="A8" s="63">
        <v>3</v>
      </c>
      <c r="B8" s="69" t="s">
        <v>56</v>
      </c>
    </row>
    <row r="9" spans="1:3" x14ac:dyDescent="0.2">
      <c r="A9" s="63">
        <v>4</v>
      </c>
      <c r="B9" s="69" t="s">
        <v>84</v>
      </c>
    </row>
    <row r="10" spans="1:3" x14ac:dyDescent="0.2">
      <c r="A10" s="63">
        <v>5</v>
      </c>
      <c r="B10" s="69" t="s">
        <v>57</v>
      </c>
    </row>
    <row r="11" spans="1:3" x14ac:dyDescent="0.2">
      <c r="A11" s="63">
        <v>6</v>
      </c>
      <c r="B11" s="69" t="s">
        <v>9</v>
      </c>
    </row>
    <row r="12" spans="1:3" x14ac:dyDescent="0.2">
      <c r="A12" s="63">
        <v>7</v>
      </c>
      <c r="B12" s="69" t="s">
        <v>58</v>
      </c>
    </row>
    <row r="13" spans="1:3" x14ac:dyDescent="0.2">
      <c r="A13" s="63">
        <v>8</v>
      </c>
      <c r="B13" s="69" t="s">
        <v>10</v>
      </c>
    </row>
    <row r="14" spans="1:3" x14ac:dyDescent="0.2">
      <c r="A14" s="63">
        <v>9</v>
      </c>
      <c r="B14" s="69" t="s">
        <v>59</v>
      </c>
    </row>
    <row r="15" spans="1:3" x14ac:dyDescent="0.2">
      <c r="A15" s="63">
        <v>10</v>
      </c>
      <c r="B15" s="69" t="s">
        <v>60</v>
      </c>
    </row>
    <row r="16" spans="1:3" x14ac:dyDescent="0.2">
      <c r="A16" s="63">
        <v>11</v>
      </c>
      <c r="B16" s="70" t="s">
        <v>61</v>
      </c>
    </row>
    <row r="17" spans="1:2" x14ac:dyDescent="0.2">
      <c r="A17" s="63">
        <v>12</v>
      </c>
      <c r="B17" s="69" t="s">
        <v>62</v>
      </c>
    </row>
    <row r="18" spans="1:2" x14ac:dyDescent="0.2">
      <c r="A18" s="63">
        <v>13</v>
      </c>
      <c r="B18" s="69" t="s">
        <v>11</v>
      </c>
    </row>
    <row r="19" spans="1:2" x14ac:dyDescent="0.2">
      <c r="A19" s="63">
        <v>14</v>
      </c>
      <c r="B19" s="69" t="s">
        <v>12</v>
      </c>
    </row>
    <row r="20" spans="1:2" x14ac:dyDescent="0.2">
      <c r="A20" s="63">
        <v>15</v>
      </c>
      <c r="B20" s="69" t="s">
        <v>13</v>
      </c>
    </row>
    <row r="21" spans="1:2" x14ac:dyDescent="0.2">
      <c r="A21" s="63">
        <v>16</v>
      </c>
      <c r="B21" s="69" t="s">
        <v>14</v>
      </c>
    </row>
    <row r="22" spans="1:2" x14ac:dyDescent="0.2">
      <c r="A22" s="63">
        <v>17</v>
      </c>
      <c r="B22" s="69" t="s">
        <v>15</v>
      </c>
    </row>
    <row r="23" spans="1:2" x14ac:dyDescent="0.2">
      <c r="A23" s="63">
        <v>18</v>
      </c>
      <c r="B23" s="69" t="s">
        <v>16</v>
      </c>
    </row>
    <row r="24" spans="1:2" x14ac:dyDescent="0.2">
      <c r="A24" s="63">
        <v>19</v>
      </c>
      <c r="B24" s="69" t="s">
        <v>17</v>
      </c>
    </row>
    <row r="25" spans="1:2" x14ac:dyDescent="0.2">
      <c r="A25" s="63">
        <v>20</v>
      </c>
      <c r="B25" s="69" t="s">
        <v>18</v>
      </c>
    </row>
    <row r="26" spans="1:2" x14ac:dyDescent="0.2">
      <c r="A26" s="63">
        <v>21</v>
      </c>
      <c r="B26" s="69" t="s">
        <v>63</v>
      </c>
    </row>
    <row r="27" spans="1:2" x14ac:dyDescent="0.2">
      <c r="A27" s="63">
        <v>22</v>
      </c>
      <c r="B27" s="69" t="s">
        <v>64</v>
      </c>
    </row>
    <row r="28" spans="1:2" x14ac:dyDescent="0.2">
      <c r="A28" s="63">
        <v>23</v>
      </c>
      <c r="B28" s="69" t="s">
        <v>65</v>
      </c>
    </row>
    <row r="29" spans="1:2" x14ac:dyDescent="0.2">
      <c r="A29" s="63">
        <v>24</v>
      </c>
      <c r="B29" s="69" t="s">
        <v>19</v>
      </c>
    </row>
    <row r="30" spans="1:2" x14ac:dyDescent="0.2">
      <c r="A30" s="63">
        <v>25</v>
      </c>
      <c r="B30" s="69" t="s">
        <v>20</v>
      </c>
    </row>
    <row r="31" spans="1:2" x14ac:dyDescent="0.2">
      <c r="A31" s="63">
        <v>26</v>
      </c>
      <c r="B31" s="69" t="s">
        <v>21</v>
      </c>
    </row>
    <row r="32" spans="1:2" x14ac:dyDescent="0.2">
      <c r="A32" s="63">
        <v>27</v>
      </c>
      <c r="B32" s="69" t="s">
        <v>66</v>
      </c>
    </row>
    <row r="33" spans="1:2" x14ac:dyDescent="0.2">
      <c r="A33" s="63">
        <v>28</v>
      </c>
      <c r="B33" s="69" t="s">
        <v>22</v>
      </c>
    </row>
    <row r="34" spans="1:2" x14ac:dyDescent="0.2">
      <c r="A34" s="63">
        <v>29</v>
      </c>
      <c r="B34" s="69" t="s">
        <v>67</v>
      </c>
    </row>
    <row r="35" spans="1:2" x14ac:dyDescent="0.2">
      <c r="A35" s="63">
        <v>30</v>
      </c>
      <c r="B35" s="70" t="s">
        <v>85</v>
      </c>
    </row>
    <row r="36" spans="1:2" x14ac:dyDescent="0.2">
      <c r="A36" s="63">
        <v>31</v>
      </c>
      <c r="B36" s="70" t="s">
        <v>68</v>
      </c>
    </row>
    <row r="37" spans="1:2" x14ac:dyDescent="0.2">
      <c r="A37" s="63">
        <v>32</v>
      </c>
      <c r="B37" s="69" t="s">
        <v>69</v>
      </c>
    </row>
    <row r="38" spans="1:2" x14ac:dyDescent="0.2">
      <c r="A38" s="63">
        <v>33</v>
      </c>
      <c r="B38" s="69" t="s">
        <v>70</v>
      </c>
    </row>
    <row r="39" spans="1:2" x14ac:dyDescent="0.2">
      <c r="A39" s="63">
        <v>34</v>
      </c>
      <c r="B39" s="69" t="s">
        <v>23</v>
      </c>
    </row>
    <row r="40" spans="1:2" x14ac:dyDescent="0.2">
      <c r="A40" s="63">
        <v>35</v>
      </c>
      <c r="B40" s="69" t="s">
        <v>71</v>
      </c>
    </row>
    <row r="41" spans="1:2" x14ac:dyDescent="0.2">
      <c r="A41" s="63">
        <v>36</v>
      </c>
      <c r="B41" s="69" t="s">
        <v>72</v>
      </c>
    </row>
    <row r="42" spans="1:2" x14ac:dyDescent="0.2">
      <c r="A42" s="63">
        <v>37</v>
      </c>
      <c r="B42" s="69" t="s">
        <v>86</v>
      </c>
    </row>
    <row r="43" spans="1:2" x14ac:dyDescent="0.2">
      <c r="A43" s="63">
        <v>38</v>
      </c>
      <c r="B43" s="69" t="s">
        <v>73</v>
      </c>
    </row>
    <row r="44" spans="1:2" x14ac:dyDescent="0.2">
      <c r="A44" s="63">
        <v>39</v>
      </c>
      <c r="B44" s="69" t="s">
        <v>24</v>
      </c>
    </row>
    <row r="45" spans="1:2" x14ac:dyDescent="0.2">
      <c r="A45" s="63">
        <v>40</v>
      </c>
      <c r="B45" s="69" t="s">
        <v>74</v>
      </c>
    </row>
    <row r="46" spans="1:2" x14ac:dyDescent="0.2">
      <c r="A46" s="63">
        <v>41</v>
      </c>
      <c r="B46" s="69" t="s">
        <v>75</v>
      </c>
    </row>
    <row r="47" spans="1:2" x14ac:dyDescent="0.2">
      <c r="A47" s="63">
        <v>42</v>
      </c>
      <c r="B47" s="69" t="s">
        <v>76</v>
      </c>
    </row>
    <row r="48" spans="1:2" x14ac:dyDescent="0.2">
      <c r="A48" s="63">
        <v>43</v>
      </c>
      <c r="B48" s="69" t="s">
        <v>25</v>
      </c>
    </row>
    <row r="49" spans="1:2" x14ac:dyDescent="0.2">
      <c r="A49" s="63">
        <v>44</v>
      </c>
      <c r="B49" s="70" t="s">
        <v>87</v>
      </c>
    </row>
    <row r="50" spans="1:2" x14ac:dyDescent="0.2">
      <c r="A50" s="63">
        <v>45</v>
      </c>
      <c r="B50" s="69" t="s">
        <v>88</v>
      </c>
    </row>
    <row r="51" spans="1:2" x14ac:dyDescent="0.2">
      <c r="A51" s="63">
        <v>46</v>
      </c>
      <c r="B51" s="69" t="s">
        <v>77</v>
      </c>
    </row>
    <row r="52" spans="1:2" x14ac:dyDescent="0.2">
      <c r="A52" s="63">
        <v>47</v>
      </c>
      <c r="B52" s="69" t="s">
        <v>26</v>
      </c>
    </row>
    <row r="53" spans="1:2" x14ac:dyDescent="0.2">
      <c r="A53" s="63">
        <v>48</v>
      </c>
      <c r="B53" s="69" t="s">
        <v>27</v>
      </c>
    </row>
    <row r="54" spans="1:2" x14ac:dyDescent="0.2">
      <c r="A54" s="63">
        <v>49</v>
      </c>
      <c r="B54" s="69" t="s">
        <v>78</v>
      </c>
    </row>
    <row r="55" spans="1:2" x14ac:dyDescent="0.2">
      <c r="A55" s="63">
        <v>50</v>
      </c>
      <c r="B55" s="69" t="s">
        <v>28</v>
      </c>
    </row>
    <row r="56" spans="1:2" x14ac:dyDescent="0.2">
      <c r="A56" s="63">
        <v>51</v>
      </c>
      <c r="B56" s="69" t="s">
        <v>89</v>
      </c>
    </row>
    <row r="57" spans="1:2" x14ac:dyDescent="0.2">
      <c r="A57" s="63">
        <v>52</v>
      </c>
      <c r="B57" s="69" t="s">
        <v>110</v>
      </c>
    </row>
    <row r="58" spans="1:2" x14ac:dyDescent="0.2">
      <c r="A58" s="63">
        <v>53</v>
      </c>
      <c r="B58" s="69" t="s">
        <v>111</v>
      </c>
    </row>
    <row r="59" spans="1:2" x14ac:dyDescent="0.2">
      <c r="A59" s="63">
        <v>54</v>
      </c>
      <c r="B59" s="69" t="s">
        <v>90</v>
      </c>
    </row>
    <row r="60" spans="1:2" x14ac:dyDescent="0.2">
      <c r="A60" s="63">
        <v>55</v>
      </c>
      <c r="B60" s="69" t="s">
        <v>91</v>
      </c>
    </row>
    <row r="61" spans="1:2" x14ac:dyDescent="0.2">
      <c r="A61" s="63">
        <v>56</v>
      </c>
      <c r="B61" s="69" t="s">
        <v>92</v>
      </c>
    </row>
    <row r="62" spans="1:2" x14ac:dyDescent="0.2">
      <c r="A62" s="63">
        <v>57</v>
      </c>
      <c r="B62" s="69" t="s">
        <v>93</v>
      </c>
    </row>
    <row r="63" spans="1:2" x14ac:dyDescent="0.2">
      <c r="A63" s="63">
        <v>58</v>
      </c>
      <c r="B63" s="69" t="s">
        <v>94</v>
      </c>
    </row>
    <row r="64" spans="1:2" x14ac:dyDescent="0.2">
      <c r="A64" s="63">
        <v>59</v>
      </c>
      <c r="B64" s="69" t="s">
        <v>95</v>
      </c>
    </row>
    <row r="65" spans="1:2" x14ac:dyDescent="0.2">
      <c r="A65" s="63">
        <v>60</v>
      </c>
      <c r="B65" s="69" t="s">
        <v>96</v>
      </c>
    </row>
    <row r="66" spans="1:2" x14ac:dyDescent="0.2">
      <c r="A66" s="63">
        <v>61</v>
      </c>
      <c r="B66" s="69" t="s">
        <v>97</v>
      </c>
    </row>
    <row r="67" spans="1:2" x14ac:dyDescent="0.2">
      <c r="A67" s="63">
        <v>62</v>
      </c>
      <c r="B67" s="69" t="s">
        <v>98</v>
      </c>
    </row>
    <row r="68" spans="1:2" x14ac:dyDescent="0.2">
      <c r="A68" s="63">
        <v>63</v>
      </c>
      <c r="B68" s="69" t="s">
        <v>99</v>
      </c>
    </row>
    <row r="69" spans="1:2" x14ac:dyDescent="0.2">
      <c r="A69" s="63">
        <v>64</v>
      </c>
      <c r="B69" s="69" t="s">
        <v>100</v>
      </c>
    </row>
    <row r="70" spans="1:2" x14ac:dyDescent="0.2">
      <c r="A70" s="63">
        <v>65</v>
      </c>
      <c r="B70" s="69" t="s">
        <v>29</v>
      </c>
    </row>
    <row r="71" spans="1:2" x14ac:dyDescent="0.2">
      <c r="A71" s="63">
        <v>66</v>
      </c>
      <c r="B71" s="69" t="s">
        <v>108</v>
      </c>
    </row>
    <row r="72" spans="1:2" x14ac:dyDescent="0.2">
      <c r="A72" s="63">
        <v>67</v>
      </c>
      <c r="B72" s="69" t="s">
        <v>101</v>
      </c>
    </row>
    <row r="73" spans="1:2" x14ac:dyDescent="0.2">
      <c r="A73" s="63">
        <v>68</v>
      </c>
      <c r="B73" s="69" t="s">
        <v>102</v>
      </c>
    </row>
    <row r="74" spans="1:2" x14ac:dyDescent="0.2">
      <c r="A74" s="63">
        <v>69</v>
      </c>
      <c r="B74" s="69" t="s">
        <v>103</v>
      </c>
    </row>
    <row r="75" spans="1:2" x14ac:dyDescent="0.2">
      <c r="A75" s="63">
        <v>70</v>
      </c>
      <c r="B75" s="69" t="s">
        <v>30</v>
      </c>
    </row>
    <row r="76" spans="1:2" x14ac:dyDescent="0.2">
      <c r="A76" s="63">
        <v>71</v>
      </c>
      <c r="B76" s="69" t="s">
        <v>79</v>
      </c>
    </row>
    <row r="77" spans="1:2" x14ac:dyDescent="0.2">
      <c r="A77" s="63">
        <v>72</v>
      </c>
      <c r="B77" s="69" t="s">
        <v>80</v>
      </c>
    </row>
    <row r="78" spans="1:2" x14ac:dyDescent="0.2">
      <c r="A78" s="63">
        <v>73</v>
      </c>
      <c r="B78" s="69" t="s">
        <v>104</v>
      </c>
    </row>
    <row r="79" spans="1:2" x14ac:dyDescent="0.2">
      <c r="A79" s="63">
        <v>74</v>
      </c>
      <c r="B79" s="69" t="s">
        <v>105</v>
      </c>
    </row>
    <row r="80" spans="1:2" x14ac:dyDescent="0.2">
      <c r="A80" s="63">
        <v>75</v>
      </c>
      <c r="B80" s="69" t="s">
        <v>31</v>
      </c>
    </row>
    <row r="81" spans="1:2" x14ac:dyDescent="0.2">
      <c r="A81" s="63">
        <v>76</v>
      </c>
      <c r="B81" s="69" t="s">
        <v>32</v>
      </c>
    </row>
    <row r="82" spans="1:2" x14ac:dyDescent="0.2">
      <c r="A82" s="63">
        <v>77</v>
      </c>
      <c r="B82" s="69" t="s">
        <v>81</v>
      </c>
    </row>
  </sheetData>
  <sheetProtection algorithmName="SHA-512" hashValue="AkL0iH9HZfSDJOG/xHgdHXtuyjS+nSEAqVGYnB7HzYCnT+HyKz2kHxRCAr0NX5bKVMwTApLJn1Icx/j3u6Jbbg==" saltValue="SaTMjJIQU19gyN4tU53vEA==" spinCount="100000" sheet="1" objects="1" scenarios="1"/>
  <printOptions gridLines="1"/>
  <pageMargins left="0.7" right="0.7" top="0.75" bottom="0.75" header="0.3" footer="0.3"/>
  <pageSetup orientation="portrait" verticalDpi="0" r:id="rId1"/>
  <headerFooter>
    <oddFooter>&amp;L&amp;F/&amp;A&amp;RPage &amp;P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Input</vt:lpstr>
      <vt:lpstr>Org List</vt:lpstr>
      <vt:lpstr>INPUT</vt:lpstr>
      <vt:lpstr>No_of_Columns</vt:lpstr>
      <vt:lpstr>No_of_Product_Classes</vt:lpstr>
      <vt:lpstr>Input!Print_Area</vt:lpstr>
      <vt:lpstr>Input!Print_Titles</vt:lpstr>
      <vt:lpstr>'Org 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Diane</cp:lastModifiedBy>
  <cp:lastPrinted>2016-08-09T21:49:47Z</cp:lastPrinted>
  <dcterms:created xsi:type="dcterms:W3CDTF">2007-08-23T20:46:35Z</dcterms:created>
  <dcterms:modified xsi:type="dcterms:W3CDTF">2021-12-07T16:25:07Z</dcterms:modified>
</cp:coreProperties>
</file>