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codeName="ThisWorkbook"/>
  <mc:AlternateContent xmlns:mc="http://schemas.openxmlformats.org/markup-compatibility/2006">
    <mc:Choice Requires="x15">
      <x15ac:absPath xmlns:x15ac="http://schemas.microsoft.com/office/spreadsheetml/2010/11/ac" url="C:\Users\Diane\OneDrive - Doxcelerate\Desktop\Tech Std\OMB\2021\Submissions\Bulk\Sent to Bruce\"/>
    </mc:Choice>
  </mc:AlternateContent>
  <xr:revisionPtr revIDLastSave="0" documentId="13_ncr:1_{4B3F370D-DBF8-4BEF-8243-9054314061E5}" xr6:coauthVersionLast="47" xr6:coauthVersionMax="47" xr10:uidLastSave="{00000000-0000-0000-0000-000000000000}"/>
  <workbookProtection workbookPassword="E390" lockStructure="1"/>
  <bookViews>
    <workbookView xWindow="465" yWindow="615" windowWidth="14640" windowHeight="14610" xr2:uid="{00000000-000D-0000-FFFF-FFFF00000000}"/>
  </bookViews>
  <sheets>
    <sheet name="Input" sheetId="1" r:id="rId1"/>
    <sheet name="Org List" sheetId="2" r:id="rId2"/>
  </sheets>
  <definedNames>
    <definedName name="INPUT">Input!$I$13:$P$62</definedName>
    <definedName name="No_of_Columns">Input!$AH$12</definedName>
    <definedName name="No_of_Product_Classes">Input!$AH$14</definedName>
    <definedName name="PrClDesc">#REF!</definedName>
    <definedName name="_xlnm.Print_Area" localSheetId="0">Input!$A:$AA</definedName>
    <definedName name="_xlnm.Print_Titles" localSheetId="0">Input!$12:$12</definedName>
    <definedName name="_xlnm.Print_Titles" localSheetId="1">'Org List'!$1:$2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1" i="1" l="1"/>
  <c r="V11" i="1"/>
  <c r="U14" i="1" l="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13" i="1"/>
  <c r="U11" i="1"/>
  <c r="I5" i="1" l="1"/>
  <c r="M2" i="1" l="1"/>
  <c r="AD14" i="1" l="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13" i="1"/>
  <c r="V14" i="1"/>
  <c r="W14" i="1"/>
  <c r="V15" i="1"/>
  <c r="W15" i="1"/>
  <c r="V16" i="1"/>
  <c r="W16" i="1"/>
  <c r="V17" i="1"/>
  <c r="W17" i="1"/>
  <c r="V18" i="1"/>
  <c r="W18" i="1"/>
  <c r="V19" i="1"/>
  <c r="W19" i="1"/>
  <c r="V20" i="1"/>
  <c r="W20" i="1"/>
  <c r="V21" i="1"/>
  <c r="W21" i="1"/>
  <c r="V22" i="1"/>
  <c r="W22" i="1"/>
  <c r="V23" i="1"/>
  <c r="W23" i="1"/>
  <c r="V24" i="1"/>
  <c r="W24" i="1"/>
  <c r="V25" i="1"/>
  <c r="W25" i="1"/>
  <c r="V26" i="1"/>
  <c r="W26" i="1"/>
  <c r="V27" i="1"/>
  <c r="W27" i="1"/>
  <c r="V28" i="1"/>
  <c r="W28" i="1"/>
  <c r="V29" i="1"/>
  <c r="W29" i="1"/>
  <c r="V30" i="1"/>
  <c r="W30" i="1"/>
  <c r="V31" i="1"/>
  <c r="W31" i="1"/>
  <c r="V32" i="1"/>
  <c r="W32" i="1"/>
  <c r="V33" i="1"/>
  <c r="W33" i="1"/>
  <c r="V34" i="1"/>
  <c r="W34" i="1"/>
  <c r="V35" i="1"/>
  <c r="W35" i="1"/>
  <c r="V36" i="1"/>
  <c r="W36" i="1"/>
  <c r="V37" i="1"/>
  <c r="W37" i="1"/>
  <c r="V38" i="1"/>
  <c r="W38" i="1"/>
  <c r="V39" i="1"/>
  <c r="W39" i="1"/>
  <c r="V40" i="1"/>
  <c r="W40" i="1"/>
  <c r="V41" i="1"/>
  <c r="W41" i="1"/>
  <c r="V42" i="1"/>
  <c r="W42" i="1"/>
  <c r="V43" i="1"/>
  <c r="W43" i="1"/>
  <c r="V44" i="1"/>
  <c r="W44" i="1"/>
  <c r="V45" i="1"/>
  <c r="W45" i="1"/>
  <c r="V46" i="1"/>
  <c r="W46" i="1"/>
  <c r="V47" i="1"/>
  <c r="W47" i="1"/>
  <c r="V48" i="1"/>
  <c r="W48" i="1"/>
  <c r="V49" i="1"/>
  <c r="W49" i="1"/>
  <c r="V50" i="1"/>
  <c r="W50" i="1"/>
  <c r="V51" i="1"/>
  <c r="W51" i="1"/>
  <c r="V52" i="1"/>
  <c r="W52" i="1"/>
  <c r="V53" i="1"/>
  <c r="W53" i="1"/>
  <c r="V54" i="1"/>
  <c r="W54" i="1"/>
  <c r="V55" i="1"/>
  <c r="W55" i="1"/>
  <c r="V56" i="1"/>
  <c r="W56" i="1"/>
  <c r="V57" i="1"/>
  <c r="W57" i="1"/>
  <c r="V58" i="1"/>
  <c r="W58" i="1"/>
  <c r="V59" i="1"/>
  <c r="W59" i="1"/>
  <c r="V60" i="1"/>
  <c r="W60" i="1"/>
  <c r="V61" i="1"/>
  <c r="W61" i="1"/>
  <c r="V62" i="1"/>
  <c r="W62" i="1"/>
  <c r="W13" i="1"/>
  <c r="V13" i="1"/>
  <c r="W12" i="1"/>
  <c r="V12" i="1"/>
  <c r="R37" i="1"/>
  <c r="S37" i="1"/>
  <c r="T37" i="1"/>
  <c r="X37" i="1"/>
  <c r="Y37" i="1"/>
  <c r="Z37" i="1"/>
  <c r="AA37" i="1"/>
  <c r="AB37" i="1"/>
  <c r="AC37" i="1"/>
  <c r="AE37" i="1"/>
  <c r="R38" i="1"/>
  <c r="S38" i="1"/>
  <c r="T38" i="1"/>
  <c r="X38" i="1"/>
  <c r="Y38" i="1"/>
  <c r="Z38" i="1"/>
  <c r="AA38" i="1"/>
  <c r="AB38" i="1"/>
  <c r="AC38" i="1"/>
  <c r="AE38" i="1"/>
  <c r="R39" i="1"/>
  <c r="S39" i="1"/>
  <c r="T39" i="1"/>
  <c r="X39" i="1"/>
  <c r="Y39" i="1"/>
  <c r="Z39" i="1"/>
  <c r="AA39" i="1"/>
  <c r="AB39" i="1"/>
  <c r="AC39" i="1"/>
  <c r="AE39" i="1"/>
  <c r="R40" i="1"/>
  <c r="S40" i="1"/>
  <c r="T40" i="1"/>
  <c r="X40" i="1"/>
  <c r="Y40" i="1"/>
  <c r="Z40" i="1"/>
  <c r="AA40" i="1"/>
  <c r="AB40" i="1"/>
  <c r="AC40" i="1"/>
  <c r="AE40" i="1"/>
  <c r="R41" i="1"/>
  <c r="S41" i="1"/>
  <c r="T41" i="1"/>
  <c r="X41" i="1"/>
  <c r="Y41" i="1"/>
  <c r="Z41" i="1"/>
  <c r="AA41" i="1"/>
  <c r="AB41" i="1"/>
  <c r="AC41" i="1"/>
  <c r="AE41" i="1"/>
  <c r="R42" i="1"/>
  <c r="S42" i="1"/>
  <c r="T42" i="1"/>
  <c r="X42" i="1"/>
  <c r="Y42" i="1"/>
  <c r="Z42" i="1"/>
  <c r="AA42" i="1"/>
  <c r="AB42" i="1"/>
  <c r="AC42" i="1"/>
  <c r="AE42" i="1"/>
  <c r="R43" i="1"/>
  <c r="S43" i="1"/>
  <c r="T43" i="1"/>
  <c r="X43" i="1"/>
  <c r="Y43" i="1"/>
  <c r="Z43" i="1"/>
  <c r="AA43" i="1"/>
  <c r="AB43" i="1"/>
  <c r="AC43" i="1"/>
  <c r="AE43" i="1"/>
  <c r="R44" i="1"/>
  <c r="S44" i="1"/>
  <c r="T44" i="1"/>
  <c r="X44" i="1"/>
  <c r="Y44" i="1"/>
  <c r="Z44" i="1"/>
  <c r="AA44" i="1"/>
  <c r="AB44" i="1"/>
  <c r="AC44" i="1"/>
  <c r="AE44" i="1"/>
  <c r="R45" i="1"/>
  <c r="S45" i="1"/>
  <c r="T45" i="1"/>
  <c r="X45" i="1"/>
  <c r="Y45" i="1"/>
  <c r="Z45" i="1"/>
  <c r="AA45" i="1"/>
  <c r="AB45" i="1"/>
  <c r="AC45" i="1"/>
  <c r="AE45" i="1"/>
  <c r="R46" i="1"/>
  <c r="S46" i="1"/>
  <c r="T46" i="1"/>
  <c r="X46" i="1"/>
  <c r="Y46" i="1"/>
  <c r="Z46" i="1"/>
  <c r="AA46" i="1"/>
  <c r="AB46" i="1"/>
  <c r="AC46" i="1"/>
  <c r="AE46" i="1"/>
  <c r="R47" i="1"/>
  <c r="S47" i="1"/>
  <c r="T47" i="1"/>
  <c r="X47" i="1"/>
  <c r="Y47" i="1"/>
  <c r="Z47" i="1"/>
  <c r="AA47" i="1"/>
  <c r="AB47" i="1"/>
  <c r="AC47" i="1"/>
  <c r="AE47" i="1"/>
  <c r="R48" i="1"/>
  <c r="S48" i="1"/>
  <c r="T48" i="1"/>
  <c r="X48" i="1"/>
  <c r="Y48" i="1"/>
  <c r="Z48" i="1"/>
  <c r="AA48" i="1"/>
  <c r="AB48" i="1"/>
  <c r="AC48" i="1"/>
  <c r="AE48" i="1"/>
  <c r="R49" i="1"/>
  <c r="S49" i="1"/>
  <c r="T49" i="1"/>
  <c r="X49" i="1"/>
  <c r="Y49" i="1"/>
  <c r="Z49" i="1"/>
  <c r="AA49" i="1"/>
  <c r="AB49" i="1"/>
  <c r="AC49" i="1"/>
  <c r="AE49" i="1"/>
  <c r="R50" i="1"/>
  <c r="S50" i="1"/>
  <c r="T50" i="1"/>
  <c r="X50" i="1"/>
  <c r="Y50" i="1"/>
  <c r="Z50" i="1"/>
  <c r="AA50" i="1"/>
  <c r="AB50" i="1"/>
  <c r="AC50" i="1"/>
  <c r="AE50" i="1"/>
  <c r="R51" i="1"/>
  <c r="S51" i="1"/>
  <c r="T51" i="1"/>
  <c r="X51" i="1"/>
  <c r="Y51" i="1"/>
  <c r="Z51" i="1"/>
  <c r="AA51" i="1"/>
  <c r="AB51" i="1"/>
  <c r="AC51" i="1"/>
  <c r="AE51" i="1"/>
  <c r="R52" i="1"/>
  <c r="S52" i="1"/>
  <c r="T52" i="1"/>
  <c r="X52" i="1"/>
  <c r="Y52" i="1"/>
  <c r="Z52" i="1"/>
  <c r="AA52" i="1"/>
  <c r="AB52" i="1"/>
  <c r="AC52" i="1"/>
  <c r="AE52" i="1"/>
  <c r="R53" i="1"/>
  <c r="S53" i="1"/>
  <c r="T53" i="1"/>
  <c r="X53" i="1"/>
  <c r="Y53" i="1"/>
  <c r="Z53" i="1"/>
  <c r="AA53" i="1"/>
  <c r="AB53" i="1"/>
  <c r="AC53" i="1"/>
  <c r="AE53" i="1"/>
  <c r="R54" i="1"/>
  <c r="S54" i="1"/>
  <c r="T54" i="1"/>
  <c r="X54" i="1"/>
  <c r="Y54" i="1"/>
  <c r="Z54" i="1"/>
  <c r="AA54" i="1"/>
  <c r="AB54" i="1"/>
  <c r="AC54" i="1"/>
  <c r="AE54" i="1"/>
  <c r="R55" i="1"/>
  <c r="S55" i="1"/>
  <c r="T55" i="1"/>
  <c r="X55" i="1"/>
  <c r="Y55" i="1"/>
  <c r="Z55" i="1"/>
  <c r="AA55" i="1"/>
  <c r="AB55" i="1"/>
  <c r="AC55" i="1"/>
  <c r="AE55" i="1"/>
  <c r="R56" i="1"/>
  <c r="S56" i="1"/>
  <c r="T56" i="1"/>
  <c r="X56" i="1"/>
  <c r="Y56" i="1"/>
  <c r="Z56" i="1"/>
  <c r="AA56" i="1"/>
  <c r="AB56" i="1"/>
  <c r="AC56" i="1"/>
  <c r="AE56" i="1"/>
  <c r="R57" i="1"/>
  <c r="S57" i="1"/>
  <c r="T57" i="1"/>
  <c r="X57" i="1"/>
  <c r="Y57" i="1"/>
  <c r="Z57" i="1"/>
  <c r="AA57" i="1"/>
  <c r="AB57" i="1"/>
  <c r="AC57" i="1"/>
  <c r="AE57" i="1"/>
  <c r="R58" i="1"/>
  <c r="S58" i="1"/>
  <c r="T58" i="1"/>
  <c r="X58" i="1"/>
  <c r="Y58" i="1"/>
  <c r="Z58" i="1"/>
  <c r="AA58" i="1"/>
  <c r="AB58" i="1"/>
  <c r="AC58" i="1"/>
  <c r="AE58" i="1"/>
  <c r="R59" i="1"/>
  <c r="S59" i="1"/>
  <c r="T59" i="1"/>
  <c r="X59" i="1"/>
  <c r="Y59" i="1"/>
  <c r="Z59" i="1"/>
  <c r="AA59" i="1"/>
  <c r="AB59" i="1"/>
  <c r="AC59" i="1"/>
  <c r="AE59" i="1"/>
  <c r="R60" i="1"/>
  <c r="S60" i="1"/>
  <c r="T60" i="1"/>
  <c r="X60" i="1"/>
  <c r="Y60" i="1"/>
  <c r="Z60" i="1"/>
  <c r="AA60" i="1"/>
  <c r="AB60" i="1"/>
  <c r="AC60" i="1"/>
  <c r="AE60" i="1"/>
  <c r="R61" i="1"/>
  <c r="S61" i="1"/>
  <c r="T61" i="1"/>
  <c r="X61" i="1"/>
  <c r="Y61" i="1"/>
  <c r="Z61" i="1"/>
  <c r="AA61" i="1"/>
  <c r="AB61" i="1"/>
  <c r="AC61" i="1"/>
  <c r="AE61" i="1"/>
  <c r="S14" i="1"/>
  <c r="T14" i="1"/>
  <c r="S15" i="1"/>
  <c r="T15" i="1"/>
  <c r="S16" i="1"/>
  <c r="T16" i="1"/>
  <c r="S17" i="1"/>
  <c r="T17" i="1"/>
  <c r="S18" i="1"/>
  <c r="T18" i="1"/>
  <c r="S19" i="1"/>
  <c r="T19" i="1"/>
  <c r="S20" i="1"/>
  <c r="T20" i="1"/>
  <c r="S21" i="1"/>
  <c r="T21" i="1"/>
  <c r="S22" i="1"/>
  <c r="T22" i="1"/>
  <c r="S23" i="1"/>
  <c r="T23" i="1"/>
  <c r="S24" i="1"/>
  <c r="T24" i="1"/>
  <c r="S25" i="1"/>
  <c r="T25" i="1"/>
  <c r="S26" i="1"/>
  <c r="T26" i="1"/>
  <c r="S27" i="1"/>
  <c r="T27" i="1"/>
  <c r="S28" i="1"/>
  <c r="T28" i="1"/>
  <c r="S29" i="1"/>
  <c r="T29" i="1"/>
  <c r="S30" i="1"/>
  <c r="T30" i="1"/>
  <c r="S31" i="1"/>
  <c r="T31" i="1"/>
  <c r="S32" i="1"/>
  <c r="T32" i="1"/>
  <c r="S33" i="1"/>
  <c r="T33" i="1"/>
  <c r="S34" i="1"/>
  <c r="T34" i="1"/>
  <c r="S35" i="1"/>
  <c r="T35" i="1"/>
  <c r="S36" i="1"/>
  <c r="T36" i="1"/>
  <c r="S62" i="1"/>
  <c r="T62" i="1"/>
  <c r="T13" i="1"/>
  <c r="S13" i="1"/>
  <c r="T11" i="1"/>
  <c r="S11" i="1"/>
  <c r="B55" i="1" l="1"/>
  <c r="B51" i="1"/>
  <c r="B39" i="1"/>
  <c r="B59" i="1"/>
  <c r="B47" i="1"/>
  <c r="B43" i="1"/>
  <c r="B48" i="1"/>
  <c r="B44" i="1"/>
  <c r="B40" i="1"/>
  <c r="B61" i="1"/>
  <c r="B57" i="1"/>
  <c r="B53" i="1"/>
  <c r="B49" i="1"/>
  <c r="B45" i="1"/>
  <c r="B41" i="1"/>
  <c r="B37" i="1"/>
  <c r="B60" i="1"/>
  <c r="B56" i="1"/>
  <c r="B52" i="1"/>
  <c r="B58" i="1"/>
  <c r="B54" i="1"/>
  <c r="B50" i="1"/>
  <c r="B46" i="1"/>
  <c r="B42" i="1"/>
  <c r="B38" i="1"/>
  <c r="AC14" i="1" l="1"/>
  <c r="AC15" i="1"/>
  <c r="AC16" i="1"/>
  <c r="AC17" i="1"/>
  <c r="AC18" i="1"/>
  <c r="AC19" i="1"/>
  <c r="AC20" i="1"/>
  <c r="AC21" i="1"/>
  <c r="AC22" i="1"/>
  <c r="AC23" i="1"/>
  <c r="AC24" i="1"/>
  <c r="AC25" i="1"/>
  <c r="AC26" i="1"/>
  <c r="AC27" i="1"/>
  <c r="AC28" i="1"/>
  <c r="AC29" i="1"/>
  <c r="AC30" i="1"/>
  <c r="AC31" i="1"/>
  <c r="AC32" i="1"/>
  <c r="AC33" i="1"/>
  <c r="AC34" i="1"/>
  <c r="AC35" i="1"/>
  <c r="AC36" i="1"/>
  <c r="AC62" i="1"/>
  <c r="AC13" i="1"/>
  <c r="AB14" i="1" l="1"/>
  <c r="AE14" i="1"/>
  <c r="AB15" i="1"/>
  <c r="AE15" i="1"/>
  <c r="AB16" i="1"/>
  <c r="AE16" i="1"/>
  <c r="AB17" i="1"/>
  <c r="AE17" i="1"/>
  <c r="AB18" i="1"/>
  <c r="AE18" i="1"/>
  <c r="AB19" i="1"/>
  <c r="AE19" i="1"/>
  <c r="AB20" i="1"/>
  <c r="AE20" i="1"/>
  <c r="AB21" i="1"/>
  <c r="AE21" i="1"/>
  <c r="AB22" i="1"/>
  <c r="AE22" i="1"/>
  <c r="AB23" i="1"/>
  <c r="AE23" i="1"/>
  <c r="AB24" i="1"/>
  <c r="AE24" i="1"/>
  <c r="AB25" i="1"/>
  <c r="AE25" i="1"/>
  <c r="AB26" i="1"/>
  <c r="AE26" i="1"/>
  <c r="AB27" i="1"/>
  <c r="AE27" i="1"/>
  <c r="AB28" i="1"/>
  <c r="AE28" i="1"/>
  <c r="AB29" i="1"/>
  <c r="AE29" i="1"/>
  <c r="AB30" i="1"/>
  <c r="AE30" i="1"/>
  <c r="AB31" i="1"/>
  <c r="AE31" i="1"/>
  <c r="AB32" i="1"/>
  <c r="AE32" i="1"/>
  <c r="AB33" i="1"/>
  <c r="AE33" i="1"/>
  <c r="AB34" i="1"/>
  <c r="AE34" i="1"/>
  <c r="AB35" i="1"/>
  <c r="AE35" i="1"/>
  <c r="AB36" i="1"/>
  <c r="AE36" i="1"/>
  <c r="AB62" i="1"/>
  <c r="AE62" i="1"/>
  <c r="AE13" i="1"/>
  <c r="AB13" i="1"/>
  <c r="R14" i="1" l="1"/>
  <c r="R15" i="1"/>
  <c r="R16" i="1"/>
  <c r="R17" i="1"/>
  <c r="R18" i="1"/>
  <c r="R19" i="1"/>
  <c r="R20" i="1"/>
  <c r="R21" i="1"/>
  <c r="R22" i="1"/>
  <c r="R23" i="1"/>
  <c r="R24" i="1"/>
  <c r="R25" i="1"/>
  <c r="R26" i="1"/>
  <c r="R27" i="1"/>
  <c r="R28" i="1"/>
  <c r="R29" i="1"/>
  <c r="R30" i="1"/>
  <c r="R31" i="1"/>
  <c r="R32" i="1"/>
  <c r="R33" i="1"/>
  <c r="R34" i="1"/>
  <c r="R35" i="1"/>
  <c r="R36" i="1"/>
  <c r="R62" i="1"/>
  <c r="R13" i="1"/>
  <c r="AE11" i="1" l="1"/>
  <c r="AD12" i="1"/>
  <c r="AB11" i="1"/>
  <c r="X14" i="1" l="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62" i="1"/>
  <c r="Y62" i="1"/>
  <c r="Z62" i="1"/>
  <c r="AA62" i="1"/>
  <c r="AA13" i="1"/>
  <c r="Z13" i="1"/>
  <c r="Y13" i="1"/>
  <c r="X13" i="1"/>
  <c r="B18" i="1" l="1"/>
  <c r="B26" i="1"/>
  <c r="B34" i="1"/>
  <c r="B14" i="1" l="1"/>
  <c r="B22" i="1"/>
  <c r="B30" i="1"/>
  <c r="B35" i="1"/>
  <c r="B31" i="1"/>
  <c r="B27" i="1"/>
  <c r="B23" i="1"/>
  <c r="B19" i="1"/>
  <c r="B15" i="1"/>
  <c r="B36" i="1"/>
  <c r="B32" i="1"/>
  <c r="B28" i="1"/>
  <c r="B24" i="1"/>
  <c r="B20" i="1"/>
  <c r="B16" i="1"/>
  <c r="B62" i="1"/>
  <c r="B33" i="1"/>
  <c r="B29" i="1"/>
  <c r="B25" i="1"/>
  <c r="B21" i="1"/>
  <c r="B17" i="1"/>
  <c r="B13" i="1"/>
  <c r="X11" i="1"/>
  <c r="Y11" i="1"/>
  <c r="Z11" i="1"/>
  <c r="AA11" i="1"/>
  <c r="AC12" i="1"/>
  <c r="M6" i="1" l="1"/>
  <c r="M1" i="1" s="1"/>
</calcChain>
</file>

<file path=xl/sharedStrings.xml><?xml version="1.0" encoding="utf-8"?>
<sst xmlns="http://schemas.openxmlformats.org/spreadsheetml/2006/main" count="708" uniqueCount="353">
  <si>
    <t>Line No.</t>
  </si>
  <si>
    <t>Number of Columns</t>
  </si>
  <si>
    <t>Status</t>
  </si>
  <si>
    <t>Do not change this column's width.  Entries below force row height to be at least 2 lines</t>
  </si>
  <si>
    <t>Office Telephone Number:</t>
  </si>
  <si>
    <t>aaaaaaaaa</t>
  </si>
  <si>
    <t>Date (mm/dd/yyyy) of Report:</t>
  </si>
  <si>
    <t>Type of Submittal Status</t>
  </si>
  <si>
    <t>Argonne National Laboratory</t>
  </si>
  <si>
    <t>DOE-AU</t>
  </si>
  <si>
    <t>DOE-BPA</t>
  </si>
  <si>
    <t>DOE-CTA</t>
  </si>
  <si>
    <t>DOE-DR</t>
  </si>
  <si>
    <t>DOE-EA</t>
  </si>
  <si>
    <t>DOE-EE</t>
  </si>
  <si>
    <t>DOE-EM</t>
  </si>
  <si>
    <t>DOE-FE</t>
  </si>
  <si>
    <t>DOE-FTCP</t>
  </si>
  <si>
    <t>DOE-GC</t>
  </si>
  <si>
    <t>DOE-MA</t>
  </si>
  <si>
    <t>DOE-NA</t>
  </si>
  <si>
    <t>DOE-NE</t>
  </si>
  <si>
    <t>DOE-Oak Ridge Office-EM</t>
  </si>
  <si>
    <t>DOE-Portsmouth/Paducah</t>
  </si>
  <si>
    <t>DOE-SC</t>
  </si>
  <si>
    <t>Fermi NAL</t>
  </si>
  <si>
    <t>Kansas City Plant</t>
  </si>
  <si>
    <t>Lawrence Berkeley National Laboratory</t>
  </si>
  <si>
    <t>Los Alamos National Laboratory</t>
  </si>
  <si>
    <t>ORAU</t>
  </si>
  <si>
    <t>Princeton Plasma Physics Lab</t>
  </si>
  <si>
    <t>SLAC National Accelerator Laboratory</t>
  </si>
  <si>
    <t>Thomas Jefferson National Lab</t>
  </si>
  <si>
    <t xml:space="preserve"> Representation (Complete One Column only for Each Row)</t>
  </si>
  <si>
    <t xml:space="preserve"> Other
Specify the Type of Representation Below</t>
  </si>
  <si>
    <t xml:space="preserve"> Name of Main Committee</t>
  </si>
  <si>
    <t xml:space="preserve"> Country of Non-Government Standards Body (NGSB)</t>
  </si>
  <si>
    <t xml:space="preserve"> Name of Non-Government Standards Body (NGSB)</t>
  </si>
  <si>
    <t>The cells below provide an explanation of issues in the data entry section</t>
  </si>
  <si>
    <r>
      <t xml:space="preserve"> U.S. Department of Energy:  </t>
    </r>
    <r>
      <rPr>
        <b/>
        <sz val="16"/>
        <rFont val="Arial"/>
        <family val="2"/>
      </rPr>
      <t>Record of Non-Government Standards Activity - Bulk Submission</t>
    </r>
  </si>
  <si>
    <t xml:space="preserve"> Employment Status (Complete One Column only for Each Row)</t>
  </si>
  <si>
    <t xml:space="preserve"> Other
Specify the Employment Status of Participant</t>
  </si>
  <si>
    <t xml:space="preserve"> Last Name
of Non-Government Standards Body (NGSB)
Participant</t>
  </si>
  <si>
    <t xml:space="preserve"> First Name
of Non-Government Standards Body (NGSB)
Participant</t>
  </si>
  <si>
    <t>Submitter Last Name:</t>
  </si>
  <si>
    <t xml:space="preserve"> Submitter First Name:</t>
  </si>
  <si>
    <t>Submitter Title:</t>
  </si>
  <si>
    <r>
      <t xml:space="preserve"> Type of Submittal:
'</t>
    </r>
    <r>
      <rPr>
        <b/>
        <sz val="10"/>
        <color rgb="FFFF0000"/>
        <rFont val="Arial"/>
        <family val="2"/>
      </rPr>
      <t>I</t>
    </r>
    <r>
      <rPr>
        <b/>
        <sz val="10"/>
        <rFont val="Arial"/>
        <family val="2"/>
      </rPr>
      <t>' for Initial Submittal,
'</t>
    </r>
    <r>
      <rPr>
        <b/>
        <sz val="10"/>
        <color rgb="FFFF0000"/>
        <rFont val="Arial"/>
        <family val="2"/>
      </rPr>
      <t>R</t>
    </r>
    <r>
      <rPr>
        <b/>
        <sz val="10"/>
        <rFont val="Arial"/>
        <family val="2"/>
      </rPr>
      <t>' for Revision of Information Previously Submitted, or
'</t>
    </r>
    <r>
      <rPr>
        <b/>
        <sz val="10"/>
        <color rgb="FFFF0000"/>
        <rFont val="Arial"/>
        <family val="2"/>
      </rPr>
      <t>T</t>
    </r>
    <r>
      <rPr>
        <b/>
        <sz val="10"/>
        <rFont val="Arial"/>
        <family val="2"/>
      </rPr>
      <t>' for Termination of Membership</t>
    </r>
  </si>
  <si>
    <r>
      <t xml:space="preserve"> DOE
Enter '</t>
    </r>
    <r>
      <rPr>
        <b/>
        <sz val="10"/>
        <color rgb="FFFF0000"/>
        <rFont val="Arial"/>
        <family val="2"/>
      </rPr>
      <t>D</t>
    </r>
    <r>
      <rPr>
        <b/>
        <sz val="10"/>
        <rFont val="Arial"/>
        <family val="2"/>
      </rPr>
      <t>' if Participant is Employed by DOE</t>
    </r>
  </si>
  <si>
    <r>
      <t xml:space="preserve"> Voting Status:
'</t>
    </r>
    <r>
      <rPr>
        <b/>
        <sz val="10"/>
        <color rgb="FFFF0000"/>
        <rFont val="Arial"/>
        <family val="2"/>
      </rPr>
      <t>V</t>
    </r>
    <r>
      <rPr>
        <b/>
        <sz val="10"/>
        <rFont val="Arial"/>
        <family val="2"/>
      </rPr>
      <t>' for Voting or
'</t>
    </r>
    <r>
      <rPr>
        <b/>
        <sz val="10"/>
        <color rgb="FFFF0000"/>
        <rFont val="Arial"/>
        <family val="2"/>
      </rPr>
      <t>NV</t>
    </r>
    <r>
      <rPr>
        <b/>
        <sz val="10"/>
        <rFont val="Arial"/>
        <family val="2"/>
      </rPr>
      <t>' for Nonvoting</t>
    </r>
  </si>
  <si>
    <r>
      <t xml:space="preserve"> DOE
Enter '</t>
    </r>
    <r>
      <rPr>
        <b/>
        <sz val="10"/>
        <color rgb="FFFF0000"/>
        <rFont val="Arial"/>
        <family val="2"/>
      </rPr>
      <t>D</t>
    </r>
    <r>
      <rPr>
        <b/>
        <sz val="10"/>
        <rFont val="Arial"/>
        <family val="2"/>
      </rPr>
      <t>' if You are Formally Designated as an Official DOE Representative</t>
    </r>
  </si>
  <si>
    <r>
      <t xml:space="preserve"> Do Not Complete the Cells Below If You Answered '</t>
    </r>
    <r>
      <rPr>
        <b/>
        <sz val="10"/>
        <color rgb="FFFF0000"/>
        <rFont val="Arial"/>
        <family val="2"/>
      </rPr>
      <t>T</t>
    </r>
    <r>
      <rPr>
        <b/>
        <sz val="10"/>
        <rFont val="Arial"/>
        <family val="2"/>
      </rPr>
      <t>' for Termination of Membership in the Type of Submittal Column</t>
    </r>
  </si>
  <si>
    <t xml:space="preserve"> Name and/or Number of Activity (e.g., committee, sub-committee, working group, task group)</t>
  </si>
  <si>
    <t>Organization Number of the PARTICIPANTS:</t>
  </si>
  <si>
    <t>List of Organizations</t>
  </si>
  <si>
    <t>Ames Laboratory</t>
  </si>
  <si>
    <t>Brookhaven National Laboratory</t>
  </si>
  <si>
    <t>DOE-Argonne Site Office</t>
  </si>
  <si>
    <t>DOE-Berkeley Site Office</t>
  </si>
  <si>
    <t>DOE-Brookhaven Site Office</t>
  </si>
  <si>
    <t>DOE-Carlsbad Field Office</t>
  </si>
  <si>
    <t>DOE-Chicago Ames Group</t>
  </si>
  <si>
    <t>DOE-Chicago Operations Office</t>
  </si>
  <si>
    <t>DOE-Golden Field Office</t>
  </si>
  <si>
    <t>DOE-Grand Junction Project Office</t>
  </si>
  <si>
    <t>DOE-Idaho National Laboratory-NE</t>
  </si>
  <si>
    <t>DOE-NETL (BPO)</t>
  </si>
  <si>
    <t>DOE-Oak Ridge Office-NE</t>
  </si>
  <si>
    <t>DOE-Office of River Protection</t>
  </si>
  <si>
    <t>DOE-ORNL Site Office</t>
  </si>
  <si>
    <t>DOE-Pacific Northwest Site Office</t>
  </si>
  <si>
    <t>DOE-Princeton Site Office</t>
  </si>
  <si>
    <t>DOE-Richland Operations Office</t>
  </si>
  <si>
    <t>DOE-Savannah River Operations Office</t>
  </si>
  <si>
    <t>DOE-Stanford Site Office</t>
  </si>
  <si>
    <t>DOE-Thomas Jefferson Site Office</t>
  </si>
  <si>
    <t>DOE-West Valley Demonstration Project</t>
  </si>
  <si>
    <t>Idaho National Laboratory</t>
  </si>
  <si>
    <t>Lawrence Livermore National Laboratory</t>
  </si>
  <si>
    <t>Sandia National Laboratories-Albuquerque</t>
  </si>
  <si>
    <t>Sandia National Laboratories-Livermore</t>
  </si>
  <si>
    <t>WIPP</t>
  </si>
  <si>
    <t>Enter the number below corresponding to the organization of the PARTICIPANTS in the Organization Number cell on the Input page.</t>
  </si>
  <si>
    <t>If the organization of the PARTICIPANTS is not listed, enter "0" (zero) in the Organization Number cell and type the name of the organization in the cell to the left</t>
  </si>
  <si>
    <t>DOE-Ames Site Office</t>
  </si>
  <si>
    <t>DOE-Oak Ridge Office-SC</t>
  </si>
  <si>
    <t>DOE-Savannah River Office-EM</t>
  </si>
  <si>
    <t>Hanford-CH2M Hill Plateau Remediation Company (CHPRC)</t>
  </si>
  <si>
    <t>Hanford-Mission Support Alliance (MSA)</t>
  </si>
  <si>
    <t>National Energy Technology Laboratory-PGH</t>
  </si>
  <si>
    <t>NNSA-Kansas City Site Office</t>
  </si>
  <si>
    <t>NNSA-Kirtland Area Office</t>
  </si>
  <si>
    <t>NNSA-Livermore Site Office</t>
  </si>
  <si>
    <t>NNSA-Los Alamos Site Office</t>
  </si>
  <si>
    <t>NNSA-Nevada</t>
  </si>
  <si>
    <t>NNSA-Pantex</t>
  </si>
  <si>
    <t>NNSA-Production Office</t>
  </si>
  <si>
    <t>NNSA-Sandia Site Office</t>
  </si>
  <si>
    <t>NNSA-Savannah River Office</t>
  </si>
  <si>
    <t>NNSA-Service Center (Albuquerque)</t>
  </si>
  <si>
    <t xml:space="preserve">NNSA-Y-12 </t>
  </si>
  <si>
    <t>ORNL-Isotek</t>
  </si>
  <si>
    <t>ORNL-UCOR (URS | CH2M )</t>
  </si>
  <si>
    <t>PNNL-Battelle</t>
  </si>
  <si>
    <t>Savannah River Site-SRNS (EM)</t>
  </si>
  <si>
    <t>Savannah River Site-SRR</t>
  </si>
  <si>
    <t xml:space="preserve"> Submitter Email Address:</t>
  </si>
  <si>
    <t xml:space="preserve"> Email Address
of Non-Government Standards Body (NGSB)
Participant</t>
  </si>
  <si>
    <t>ORNL</t>
  </si>
  <si>
    <t>ID/Title of Standards Relevant to DOE Mission</t>
  </si>
  <si>
    <t>Nevada National Security Site-MSTS</t>
  </si>
  <si>
    <t>Nevada National Security Site-SOC</t>
  </si>
  <si>
    <t>Version 2.6</t>
  </si>
  <si>
    <t>Christine</t>
  </si>
  <si>
    <t>McNeill</t>
  </si>
  <si>
    <t>Records Specialist</t>
  </si>
  <si>
    <t>509-375-3685</t>
  </si>
  <si>
    <t>christine.mcneill@pnnl.gov</t>
  </si>
  <si>
    <t>I</t>
  </si>
  <si>
    <t>Adams</t>
  </si>
  <si>
    <t>Samuel</t>
  </si>
  <si>
    <t>samuel.adams@pnnl.gov</t>
  </si>
  <si>
    <t>Contractor</t>
  </si>
  <si>
    <t>Hanford Analytical Services Quality Assurance Document (HASQARD)</t>
  </si>
  <si>
    <t>United States</t>
  </si>
  <si>
    <t>HASQARD Committee</t>
  </si>
  <si>
    <t>HASQARD Focus Group</t>
  </si>
  <si>
    <t>V</t>
  </si>
  <si>
    <t>T</t>
  </si>
  <si>
    <t>Asmussen</t>
  </si>
  <si>
    <t>Matthew</t>
  </si>
  <si>
    <t>Matthew.asmussen@pnnl.gov</t>
  </si>
  <si>
    <t>ASTM International</t>
  </si>
  <si>
    <t>C26.13 Nuclear Fuel Cycle</t>
  </si>
  <si>
    <t>Recording Secretary</t>
  </si>
  <si>
    <t>C1682-21 : Standard Guide for Characterization of Spent Nuclear Fuel in Support of Interim Storage, Transportation and Geologic Repository Disposal</t>
  </si>
  <si>
    <t>Committee member, working group to establish method on Criticality Safety During Geological Disposal. Lead Revisions of Standard C1733</t>
  </si>
  <si>
    <t>C1733-21 Standard Test Method for Distribution Coefficients of Inorganic Species by Batch Method</t>
  </si>
  <si>
    <t>Brambley</t>
  </si>
  <si>
    <t>Michael</t>
  </si>
  <si>
    <t>michael.brambley@pnnl.gov</t>
  </si>
  <si>
    <t>ASHRAE</t>
  </si>
  <si>
    <t>207:  Laboratory
Method of Test of Fault Detection and
Diagnosis for
Air Economizers (published in FY21)</t>
  </si>
  <si>
    <t>Standards Project Committee (SSPC 221): Test Method to
Field-Measure and Score
the Cooling and Heating
Performance of an Installed
Unitary HVAC System</t>
  </si>
  <si>
    <t>SC 207</t>
  </si>
  <si>
    <t>Committee</t>
  </si>
  <si>
    <t>Lead, Research Working Group</t>
  </si>
  <si>
    <t>SSPC 221</t>
  </si>
  <si>
    <t>Brewer</t>
  </si>
  <si>
    <t>Tom</t>
  </si>
  <si>
    <t>Tom.Brewer@pnnl.gov</t>
  </si>
  <si>
    <t xml:space="preserve">American National Standards Institute </t>
  </si>
  <si>
    <t>N14 Packaging and Transportation of Radioactive and Non-Nuclear Hazardous Materials</t>
  </si>
  <si>
    <t>For Radioactive Materials —  Leakage Tests on Packages for Shipment</t>
  </si>
  <si>
    <t>Cejudo</t>
  </si>
  <si>
    <t>Carmen</t>
  </si>
  <si>
    <t>carmen.cejudo@pnnl.gov</t>
  </si>
  <si>
    <t>American Society of Heating, Refrigeration and Air-Conditioning Engineers</t>
  </si>
  <si>
    <t>Working group to revise ASHRAE 189.1</t>
  </si>
  <si>
    <t>ASHRAE 189.1, Standard 189.1 Resilience Working Group</t>
  </si>
  <si>
    <t>Consultant of Working Group</t>
  </si>
  <si>
    <t>Standard for the Design of High-Performance Green Buildings Except Low-Rise Residential Buildings</t>
  </si>
  <si>
    <t>NV</t>
  </si>
  <si>
    <t>International Code Council</t>
  </si>
  <si>
    <t>Mechanical Subcommittee for International Energy Conservation Code (IECC)</t>
  </si>
  <si>
    <t>Mechanical Subcommittee to revise IECC</t>
  </si>
  <si>
    <t xml:space="preserve"> </t>
  </si>
  <si>
    <t>Cort</t>
  </si>
  <si>
    <t>Katherine</t>
  </si>
  <si>
    <t>Katherine.Cort@pnnl.gov</t>
  </si>
  <si>
    <t>Attachment Energy Rating Council</t>
  </si>
  <si>
    <t>Executive Board</t>
  </si>
  <si>
    <t>Technical committee, utility committee</t>
  </si>
  <si>
    <t>Public Interest membership status</t>
  </si>
  <si>
    <t>Energy improvement standards</t>
  </si>
  <si>
    <t>Dagle</t>
  </si>
  <si>
    <t>Jeff</t>
  </si>
  <si>
    <t>jeff.dagle@pnnl.gov</t>
  </si>
  <si>
    <t>International Electrotechnical Commission (IEC)</t>
  </si>
  <si>
    <t xml:space="preserve">Jointly sponsored by IEEE COM/NetSoft-SC </t>
  </si>
  <si>
    <t>Resilient Positioning, Navigation, and Timing User Equipment Working Group</t>
  </si>
  <si>
    <t>IEEE P1952:  Standard for Resilient Positioning, Navigation and Timing (PNT) User Equipment</t>
  </si>
  <si>
    <t>R</t>
  </si>
  <si>
    <t>Diaz</t>
  </si>
  <si>
    <t>Aaron</t>
  </si>
  <si>
    <t>Aaron.Diaz@pnnl.gov</t>
  </si>
  <si>
    <t>American Society of Mechanical Engineers</t>
  </si>
  <si>
    <t>Working group on risk-informed activities (SGWCS) (SC XI) N20140250</t>
  </si>
  <si>
    <t>ASME- (SGWCS) (SC XI)</t>
  </si>
  <si>
    <t>Fujii Yamagata</t>
  </si>
  <si>
    <t>Alessandra Lie</t>
  </si>
  <si>
    <t>allie@pnnl.gov</t>
  </si>
  <si>
    <t>ASTM</t>
  </si>
  <si>
    <t>Technical Standards Program</t>
  </si>
  <si>
    <t>ASTM C1752 – 21 for the subcommittee C26.13</t>
  </si>
  <si>
    <t>Technical Contact</t>
  </si>
  <si>
    <t>Gervasio</t>
  </si>
  <si>
    <t>Vivianaluxa</t>
  </si>
  <si>
    <t>Vivianaluxa.gervasio@pnnl.gov</t>
  </si>
  <si>
    <t>American Society for Testing and Materials - International</t>
  </si>
  <si>
    <t>C26 on Nuclear Fuel Cycle</t>
  </si>
  <si>
    <t>Task Lead of the Subcommittee C26.13 work item for revision of standard C1720 “Test Method for Determining Liquidus Temperature of Waste Glasses and Simulated Waste Glasses”.</t>
  </si>
  <si>
    <t>Task Group Leader</t>
  </si>
  <si>
    <t>ASTM C1720</t>
  </si>
  <si>
    <t>Heredia-Langner</t>
  </si>
  <si>
    <t>Alejandro</t>
  </si>
  <si>
    <t>Alejandro.Heredia-Langner@pnnl.gov</t>
  </si>
  <si>
    <t>American Society for Testing and Materials</t>
  </si>
  <si>
    <t>Homeland Security Applications</t>
  </si>
  <si>
    <t>ASTM-WK53605</t>
  </si>
  <si>
    <t>Holly</t>
  </si>
  <si>
    <t>Charlie</t>
  </si>
  <si>
    <t>charlie.holly@pnnl.gov</t>
  </si>
  <si>
    <t xml:space="preserve">ASHRAE 62.2 Ventilation and Acceptable Indoor Air Quality Residential Buildings </t>
  </si>
  <si>
    <t>Huang</t>
  </si>
  <si>
    <t>Zhenyu  (Henry)</t>
  </si>
  <si>
    <t>Zhenyu.Huang@pnnl.gov</t>
  </si>
  <si>
    <t>North American Electric Reliability Corporation</t>
  </si>
  <si>
    <t>NERC-IRPTF</t>
  </si>
  <si>
    <t>Inverter-Based Resource Performance Working Group</t>
  </si>
  <si>
    <t>Institute of Electrical and Electronics Engineers</t>
  </si>
  <si>
    <t>Industry Technical Support Leadership Committee</t>
  </si>
  <si>
    <t>IEEE-PES-ITSLC</t>
  </si>
  <si>
    <t>Ikenberry</t>
  </si>
  <si>
    <t>Tracy</t>
  </si>
  <si>
    <t>Tracy.Ikenberry@pnnl.gov</t>
  </si>
  <si>
    <t>ANSI</t>
  </si>
  <si>
    <t>ASC N13 -- Radiation Protection</t>
  </si>
  <si>
    <t xml:space="preserve">Chair of N12.1 Working Group </t>
  </si>
  <si>
    <t>All N13 standards; N12.1</t>
  </si>
  <si>
    <t>N12.1 working group</t>
  </si>
  <si>
    <t>N2.1 working group</t>
  </si>
  <si>
    <t>Chair of N2.1 Working Group</t>
  </si>
  <si>
    <t>N2.1 (which is active contrary to the list)</t>
  </si>
  <si>
    <t>Johns</t>
  </si>
  <si>
    <t>Paul</t>
  </si>
  <si>
    <t>Paul.Johns@pnnl.gov</t>
  </si>
  <si>
    <t>American National Standards Institute</t>
  </si>
  <si>
    <t>N42 (Radiation Instrumentation) </t>
  </si>
  <si>
    <t xml:space="preserve">All N42.xx standards xx= 17, 22, 32, 33, 34, 35, 37, 38, 39, 41, 42, 43, 44, 46, 47, 48, 49, 50, 51, 53, 54, 55, 58, 60 </t>
  </si>
  <si>
    <t>Technical Committee 45</t>
  </si>
  <si>
    <t>Working group to revise N42.34, N42.43, N42.38</t>
  </si>
  <si>
    <t>Member of standard development board, N42.34-2021 - American National Standard Performance Criteria for Handheld Instruments for the Detection and Identification of Radionuclides</t>
  </si>
  <si>
    <t>N42.43-2021 - American National Standard Performance Criteria for Mobile and Transportable Radiation Monitors Used for Homeland Security, Draft Standard for Spectroscopy-Based Radiation Portal Monitors Used for Homeland Security</t>
  </si>
  <si>
    <t>Johnson</t>
  </si>
  <si>
    <t>Christian</t>
  </si>
  <si>
    <t>cd.johnson@pnnl.gov</t>
  </si>
  <si>
    <t>American Nuclear Society</t>
  </si>
  <si>
    <t>Environmental and Siting Consensus Committee, Siting: Hydrogeologic Subcommittee</t>
  </si>
  <si>
    <t>ANS 2.32 - Working Group</t>
  </si>
  <si>
    <t>ANS 2.32 -- Remediation of Radioactive Contamination in the Subsurface at Nuclear Power Plants</t>
  </si>
  <si>
    <t>Kenneth I.</t>
  </si>
  <si>
    <t xml:space="preserve">ki.johnson@pnnl.gov </t>
  </si>
  <si>
    <t>B07.05 - Testing</t>
  </si>
  <si>
    <t>B07 - Light Metals and Alloys</t>
  </si>
  <si>
    <t>Standard Author</t>
  </si>
  <si>
    <t>Test Method for Peel Resistance of Aluminum Sheets Joined by Hot Isostatic Pressing</t>
  </si>
  <si>
    <t>Ranata</t>
  </si>
  <si>
    <t>ranata.johnson@pnnl.gov</t>
  </si>
  <si>
    <t>IEEE</t>
  </si>
  <si>
    <t>Katipamula</t>
  </si>
  <si>
    <t>Srinivas</t>
  </si>
  <si>
    <t>Srinivas.katipamula@pnnl.gov</t>
  </si>
  <si>
    <t>ASHRAE Standards Committee</t>
  </si>
  <si>
    <t>Main Standards Committee that approves all ASHRAE standards</t>
  </si>
  <si>
    <t>All ASHRAE Standards listed in the document</t>
  </si>
  <si>
    <t>Kirkham</t>
  </si>
  <si>
    <t>Harold</t>
  </si>
  <si>
    <t>harold.kirkham@pnnl.gov</t>
  </si>
  <si>
    <t>Power System Instrumentation and Measurements
Committee</t>
  </si>
  <si>
    <t>Metering Subcommittee, working group to revise IEEE Std 120</t>
  </si>
  <si>
    <t>Metering Subcommittee, working group to revise IEEE Std 1459</t>
  </si>
  <si>
    <t>HI Voltage Test Techniques Subcommittee, working group to revise IEEE Std 510</t>
  </si>
  <si>
    <t>Metering Subcommittee, working group to revise IEEE Std 454</t>
  </si>
  <si>
    <t>Power System Relaying and Control Committee</t>
  </si>
  <si>
    <t>Working group to revise IEEE Std C28</t>
  </si>
  <si>
    <t>Klymyshyn</t>
  </si>
  <si>
    <t>Nick</t>
  </si>
  <si>
    <t>nicholas.klymyshyn@pnnl.gov</t>
  </si>
  <si>
    <t>ASME BPVC Section XI</t>
  </si>
  <si>
    <t>Task Group: Mitigation &amp; Repair of Spent Nuclear Fuel Canisters</t>
  </si>
  <si>
    <t>BPVC Section XI-Rules for Inservice Inspection of Nuclear Power Plant Components, Division 1, Rules for Inspection and Testing of Components of Light-Water-Cooled Plants</t>
  </si>
  <si>
    <t>Kouzes</t>
  </si>
  <si>
    <t>Richard </t>
  </si>
  <si>
    <t>rkouzes@pnnl.gov  </t>
  </si>
  <si>
    <t>Maheras</t>
  </si>
  <si>
    <t>Steven</t>
  </si>
  <si>
    <t>Steven.Maheras@pnnl.gov</t>
  </si>
  <si>
    <t>Packaging and Transport of Radioactive and Non-Nuclear Hazardous Materials</t>
  </si>
  <si>
    <t> N14</t>
  </si>
  <si>
    <t>Secretary</t>
  </si>
  <si>
    <t>ANSI N14.1-2019 Nuclear Materials - Uranium Hexafluoride - Packaging for Transport
ANSI N14.5-—Leakage Tests on Packages for Shipment
Chair for ANSI N14.33-20XX Characterizing Damaged Spent Nuclear Fuel for the Purpose of Storage and Transport
ANSI N14.36- 2020 Measurement of Radiation Level and Surface Contamination for Packages and Conveyances</t>
  </si>
  <si>
    <t>James</t>
  </si>
  <si>
    <t>James.McNeill@pnnl.gov</t>
  </si>
  <si>
    <t>SPC 229</t>
  </si>
  <si>
    <t xml:space="preserve">Committee to develop new standard ASHRAE Std 229P </t>
  </si>
  <si>
    <t>SSPC 140</t>
  </si>
  <si>
    <t xml:space="preserve">Committee to revise ASHRAE Std 140 </t>
  </si>
  <si>
    <t> ASHRAE 140 METHOD OF TEST FOR EVALUATING BUILDING PERFORMANCE SIMULATION SOFTWARE</t>
  </si>
  <si>
    <t> ASHRAE 229P PROTOCOLS FOR EVALUATING RULESET IMPLEMENTATION IN BUILDING PERFORMANCE MODELING SOFTWARE</t>
  </si>
  <si>
    <t>McDermott</t>
  </si>
  <si>
    <t>Thomas</t>
  </si>
  <si>
    <t xml:space="preserve">Thomas.McDermott@pnnl.gov </t>
  </si>
  <si>
    <t>Standards Coordinating Committee 21</t>
  </si>
  <si>
    <t>Revision of IEEE 1547.2, Application Guide for IEEE Std 1547(TM), IEEE Standard for Interconnecting Distributed Resources with Electric Power Systems</t>
  </si>
  <si>
    <t>Lead for Clause 5 (voltage control) and Annex F.2 (modeling)</t>
  </si>
  <si>
    <t>IEEE 1547.2-2008 IEEE Application Guide for IEEE Std 1547(TM), IEEE Standard for Interconnecting Distributed Resources with Electric Power Systems; should be updated in 2022</t>
  </si>
  <si>
    <t>New IEEE P1547.9, Guide to Using IEEE Standard 1547 for Interconnection of Energy Storage Distributed Energy Resources with Electric Power Systems</t>
  </si>
  <si>
    <t>Contributing to Clause 6 (response to disturbances) and Clause 8 (islanding)</t>
  </si>
  <si>
    <t>Should adopt this new standard after approval in 2022</t>
  </si>
  <si>
    <t>Analytical Methods for Power Systems (AMPS)</t>
  </si>
  <si>
    <t>Revision of IEEE 1729</t>
  </si>
  <si>
    <t>Chair of Working Group</t>
  </si>
  <si>
    <t>IEEE 1729 IEEE Recommended Practice for Electric Power Distribution System Analysis</t>
  </si>
  <si>
    <t>International Electrotechnical Commission</t>
  </si>
  <si>
    <t>Switzerland</t>
  </si>
  <si>
    <t>Technical Committee 57, Working Group 13</t>
  </si>
  <si>
    <t>contributing to unbalanced power system model standards</t>
  </si>
  <si>
    <t>voting at the WG level for changes to model and drafts, and at the U.S. committee level for country voting submitted by ANSI to IEC on final draft international standards (FDIS)</t>
  </si>
  <si>
    <t>(New) IEC 61968-13 Ed 2, Application integration at electric utilities – System interfaces for distribution management – Part 13: Common distribution power system model profiles</t>
  </si>
  <si>
    <t>Task Force co-lead on power system model templates for use of datasheets</t>
  </si>
  <si>
    <t>(New) IEC 61970-301 Ed 7, Energy management system application program interface (EMS-API) – Part 301: Common information model (CIM) base</t>
  </si>
  <si>
    <t>contributed models based on IEEE 1547 and Western Electricity Coordinating Council aggregations of active load</t>
  </si>
  <si>
    <t>(New) IEC 61970-302 Ed 2, Energy management system application program interface (EMS-API) – Part 302: Common information model (CIM) dynamics</t>
  </si>
  <si>
    <t>Technical Committee 57, Working Group 14</t>
  </si>
  <si>
    <t>initiated new work item for distributed energy resource interconnections, member of task force for IEC 61968-7, Application integration at electric utilities – System interfaces for distribution management – Part 7: Engineering design processes</t>
  </si>
  <si>
    <t>voting at the WG level for changes to model and drafts</t>
  </si>
  <si>
    <t xml:space="preserve">Should adopt this new standard after approval in 2022 or 2023 </t>
  </si>
  <si>
    <t>Meyer</t>
  </si>
  <si>
    <t>Ryan</t>
  </si>
  <si>
    <t>Ryan.meyer@pnnl.gov</t>
  </si>
  <si>
    <t>ASME Boiler and Pressure Vessel Code, Section XI</t>
  </si>
  <si>
    <t>Task Group on ISI of spent fuel storage and high-level waste transportation containments</t>
  </si>
  <si>
    <t xml:space="preserve">SME Boiler and Pressure Vessel Standards Committee, Subcommittee XI Division 2, Section IX </t>
  </si>
  <si>
    <t>Subgroup on Reliability and Integrity Management (RIM) Program</t>
  </si>
  <si>
    <t>visitor</t>
  </si>
  <si>
    <t>ASME Boiler and Pressure Vessel Standards Committee, Subcommittee XI Division 2</t>
  </si>
  <si>
    <t>Working group MANDE (Monitoring And NDE)</t>
  </si>
  <si>
    <t>ASME Boiler and Pressure Vessel Standards Committee, Subcommittee XI</t>
  </si>
  <si>
    <t>Joint Working Group on RIM Process and System Based Code</t>
  </si>
  <si>
    <t xml:space="preserve">Working Group On Spent Nuclear Fuel Storage And Transportation Containment Systems </t>
  </si>
  <si>
    <t>“Code Case N-860, “Examination Requirements and Acceptance Standards for Spent Nuclear Fuel Storage and Transportation Containment Systems”</t>
  </si>
  <si>
    <t>No longer employed with PNNL</t>
  </si>
  <si>
    <t>Working group to establish method on Criticality Safety During Geological Disposal. Lead Revisions of Standards C1682</t>
  </si>
  <si>
    <t xml:space="preserve"> International Energy Conservation Code</t>
  </si>
  <si>
    <t xml:space="preserve"> Liaison to DOE</t>
  </si>
  <si>
    <t>N/A</t>
  </si>
  <si>
    <t xml:space="preserve"> N/A</t>
  </si>
  <si>
    <t xml:space="preserve">V </t>
  </si>
  <si>
    <t>see pages 2 &amp; 3</t>
  </si>
  <si>
    <t>American Nuclear Society (ANS) Standards Committee</t>
  </si>
  <si>
    <t>Fuel, Waste, and Decommissioning Consensus Committee, N57.8</t>
  </si>
  <si>
    <t>AS, Institute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</si>
</sst>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3" x14ac:knownFonts="1">
    <font>
      <sz val="10"/>
      <name val="Arial"/>
    </font>
    <font>
      <sz val="10"/>
      <color theme="1"/>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2"/>
      <name val="Arial"/>
      <family val="2"/>
    </font>
    <font>
      <b/>
      <sz val="9"/>
      <name val="Arial"/>
      <family val="2"/>
    </font>
    <font>
      <sz val="9"/>
      <name val="Arial"/>
      <family val="2"/>
    </font>
    <font>
      <b/>
      <sz val="10"/>
      <name val="Symbol"/>
      <family val="1"/>
      <charset val="2"/>
    </font>
    <font>
      <b/>
      <sz val="12"/>
      <color theme="1"/>
      <name val="Arial"/>
      <family val="2"/>
    </font>
    <font>
      <b/>
      <sz val="10"/>
      <color theme="1"/>
      <name val="Arial"/>
      <family val="2"/>
    </font>
    <font>
      <b/>
      <sz val="16"/>
      <name val="Arial"/>
      <family val="2"/>
    </font>
    <font>
      <b/>
      <sz val="13"/>
      <name val="Arial"/>
      <family val="2"/>
    </font>
    <font>
      <b/>
      <u/>
      <sz val="10"/>
      <name val="Arial"/>
      <family val="2"/>
    </font>
    <font>
      <b/>
      <sz val="10"/>
      <color rgb="FFFF0000"/>
      <name val="Arial"/>
      <family val="2"/>
    </font>
    <font>
      <sz val="11"/>
      <color theme="1"/>
      <name val="Calibri"/>
      <family val="2"/>
      <scheme val="minor"/>
    </font>
    <font>
      <sz val="10"/>
      <color rgb="FF000000"/>
      <name val="Arial"/>
      <family val="2"/>
    </font>
    <font>
      <u/>
      <sz val="10"/>
      <color theme="10"/>
      <name val="Arial"/>
    </font>
    <font>
      <sz val="11"/>
      <color rgb="FF000000"/>
      <name val="Calibri"/>
      <family val="2"/>
    </font>
    <font>
      <sz val="11"/>
      <name val="Calibri"/>
      <family val="2"/>
    </font>
    <font>
      <sz val="10"/>
      <color rgb="FF44546A"/>
      <name val="Arial"/>
      <family val="2"/>
    </font>
  </fonts>
  <fills count="7">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FFFF99"/>
        <bgColor indexed="64"/>
      </patternFill>
    </fill>
    <fill>
      <patternFill patternType="solid">
        <fgColor rgb="FFFFFFFF"/>
        <bgColor indexed="64"/>
      </patternFill>
    </fill>
  </fills>
  <borders count="3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style="thin">
        <color indexed="64"/>
      </right>
      <top/>
      <bottom style="thick">
        <color indexed="12"/>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12"/>
      </left>
      <right/>
      <top style="thick">
        <color indexed="12"/>
      </top>
      <bottom style="thin">
        <color indexed="12"/>
      </bottom>
      <diagonal/>
    </border>
    <border>
      <left/>
      <right style="thin">
        <color indexed="12"/>
      </right>
      <top style="thick">
        <color indexed="12"/>
      </top>
      <bottom style="thin">
        <color indexed="12"/>
      </bottom>
      <diagonal/>
    </border>
    <border>
      <left style="medium">
        <color indexed="64"/>
      </left>
      <right style="medium">
        <color indexed="64"/>
      </right>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4">
    <xf numFmtId="0" fontId="0" fillId="0" borderId="0"/>
    <xf numFmtId="0" fontId="4" fillId="0" borderId="0"/>
    <xf numFmtId="0" fontId="17" fillId="0" borderId="0"/>
    <xf numFmtId="0" fontId="19" fillId="0" borderId="0" applyNumberFormat="0" applyFill="0" applyBorder="0" applyAlignment="0" applyProtection="0"/>
  </cellStyleXfs>
  <cellXfs count="161">
    <xf numFmtId="0" fontId="0" fillId="0" borderId="0" xfId="0"/>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0" xfId="0" applyFont="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4" fillId="0" borderId="0" xfId="0" applyFont="1" applyBorder="1" applyAlignment="1" applyProtection="1">
      <protection hidden="1"/>
    </xf>
    <xf numFmtId="0" fontId="7" fillId="0" borderId="0" xfId="0" applyFont="1" applyBorder="1" applyAlignment="1" applyProtection="1">
      <alignment vertical="center"/>
      <protection hidden="1"/>
    </xf>
    <xf numFmtId="0" fontId="11" fillId="0" borderId="0" xfId="0" applyFont="1" applyBorder="1" applyAlignment="1" applyProtection="1">
      <alignment vertical="top"/>
      <protection hidden="1"/>
    </xf>
    <xf numFmtId="0" fontId="7" fillId="0" borderId="0" xfId="0" applyFont="1" applyFill="1" applyBorder="1" applyAlignment="1" applyProtection="1">
      <alignment vertical="center" wrapText="1"/>
      <protection hidden="1"/>
    </xf>
    <xf numFmtId="0" fontId="5" fillId="0" borderId="13" xfId="0" applyFont="1" applyBorder="1" applyAlignment="1" applyProtection="1">
      <alignment horizontal="center" vertical="center" wrapText="1"/>
      <protection hidden="1"/>
    </xf>
    <xf numFmtId="0" fontId="10"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9" fillId="0" borderId="0" xfId="0" applyFont="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9" xfId="0" applyFont="1" applyFill="1" applyBorder="1" applyAlignment="1" applyProtection="1">
      <alignment vertical="center"/>
      <protection hidden="1"/>
    </xf>
    <xf numFmtId="0" fontId="4" fillId="0" borderId="9" xfId="0" applyFont="1" applyFill="1" applyBorder="1" applyAlignment="1" applyProtection="1">
      <alignment horizontal="center"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horizontal="right" vertical="center"/>
      <protection hidden="1"/>
    </xf>
    <xf numFmtId="0" fontId="12" fillId="0" borderId="0" xfId="0" applyFont="1" applyBorder="1" applyAlignment="1" applyProtection="1">
      <alignment vertical="center"/>
      <protection hidden="1"/>
    </xf>
    <xf numFmtId="0" fontId="7" fillId="0" borderId="0"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3" fillId="0" borderId="0" xfId="0" applyFont="1" applyBorder="1" applyAlignment="1" applyProtection="1">
      <alignment vertical="center" wrapText="1"/>
      <protection hidden="1"/>
    </xf>
    <xf numFmtId="0" fontId="5" fillId="0" borderId="6" xfId="0" applyFont="1" applyBorder="1" applyAlignment="1" applyProtection="1">
      <alignment horizontal="center" vertical="center"/>
      <protection hidden="1"/>
    </xf>
    <xf numFmtId="0" fontId="15" fillId="0" borderId="0" xfId="0" applyFont="1"/>
    <xf numFmtId="0" fontId="8"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14" fillId="0" borderId="0" xfId="0" applyFont="1" applyFill="1" applyAlignment="1" applyProtection="1">
      <alignment vertical="center" wrapText="1"/>
      <protection hidden="1"/>
    </xf>
    <xf numFmtId="0" fontId="4" fillId="0" borderId="0" xfId="0" applyFont="1" applyBorder="1" applyAlignment="1" applyProtection="1">
      <alignment horizontal="center" wrapText="1"/>
      <protection hidden="1"/>
    </xf>
    <xf numFmtId="0" fontId="4" fillId="0" borderId="0" xfId="0" applyFont="1" applyFill="1" applyBorder="1" applyAlignment="1" applyProtection="1">
      <alignment horizontal="center" wrapText="1"/>
      <protection hidden="1"/>
    </xf>
    <xf numFmtId="0" fontId="2"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4" fillId="0" borderId="0" xfId="0" applyFont="1" applyFill="1" applyBorder="1" applyAlignment="1" applyProtection="1">
      <alignment horizontal="center" vertical="center"/>
      <protection hidden="1"/>
    </xf>
    <xf numFmtId="0" fontId="4" fillId="0" borderId="0" xfId="0" applyFont="1" applyBorder="1" applyAlignment="1" applyProtection="1">
      <alignment wrapText="1"/>
      <protection hidden="1"/>
    </xf>
    <xf numFmtId="0" fontId="4" fillId="3"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5" fillId="0" borderId="7"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4" fillId="0" borderId="0" xfId="0" applyFont="1" applyAlignment="1" applyProtection="1">
      <alignment vertical="center" wrapText="1"/>
      <protection hidden="1"/>
    </xf>
    <xf numFmtId="0" fontId="4" fillId="2" borderId="2"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vertical="center" wrapText="1"/>
      <protection hidden="1"/>
    </xf>
    <xf numFmtId="164" fontId="7" fillId="0" borderId="0" xfId="0" applyNumberFormat="1" applyFont="1" applyFill="1" applyBorder="1" applyAlignment="1" applyProtection="1">
      <alignment vertical="center"/>
      <protection hidden="1"/>
    </xf>
    <xf numFmtId="0" fontId="7" fillId="0" borderId="0" xfId="0" applyFont="1" applyBorder="1" applyAlignment="1" applyProtection="1">
      <alignment vertical="center" wrapText="1"/>
      <protection hidden="1"/>
    </xf>
    <xf numFmtId="164" fontId="7" fillId="0" borderId="0" xfId="0" applyNumberFormat="1" applyFont="1" applyFill="1" applyBorder="1" applyAlignment="1" applyProtection="1">
      <alignment horizontal="center" vertical="center"/>
      <protection hidden="1"/>
    </xf>
    <xf numFmtId="0" fontId="4" fillId="0" borderId="0" xfId="0" applyFont="1"/>
    <xf numFmtId="0" fontId="4" fillId="0" borderId="0" xfId="0" applyFont="1" applyAlignment="1">
      <alignment horizontal="center"/>
    </xf>
    <xf numFmtId="0" fontId="4" fillId="5" borderId="14" xfId="0" applyFont="1" applyFill="1" applyBorder="1" applyProtection="1">
      <protection locked="0"/>
    </xf>
    <xf numFmtId="0" fontId="4" fillId="0" borderId="0" xfId="0" applyFont="1" applyAlignment="1">
      <alignment horizontal="left" indent="1"/>
    </xf>
    <xf numFmtId="0" fontId="5" fillId="0" borderId="7"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 fillId="0" borderId="0" xfId="2" applyFont="1"/>
    <xf numFmtId="0" fontId="1" fillId="0" borderId="0" xfId="2" applyFont="1" applyFill="1"/>
    <xf numFmtId="0" fontId="1" fillId="0" borderId="24" xfId="2" applyFont="1" applyBorder="1"/>
    <xf numFmtId="49" fontId="4" fillId="2" borderId="10"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49" fontId="4" fillId="2" borderId="11" xfId="0" applyNumberFormat="1"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12" xfId="0" applyNumberFormat="1"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164" fontId="7" fillId="4" borderId="14" xfId="0" applyNumberFormat="1" applyFont="1" applyFill="1" applyBorder="1" applyAlignment="1" applyProtection="1">
      <alignment horizontal="center" vertical="center"/>
      <protection locked="0"/>
    </xf>
    <xf numFmtId="0" fontId="7" fillId="0" borderId="14" xfId="0" applyFont="1" applyBorder="1" applyAlignment="1" applyProtection="1">
      <alignment horizontal="left" vertical="center" wrapText="1" indent="1"/>
      <protection locked="0"/>
    </xf>
    <xf numFmtId="0" fontId="7" fillId="0" borderId="14" xfId="0" applyFont="1" applyBorder="1" applyAlignment="1" applyProtection="1">
      <alignment horizontal="center" vertical="center"/>
      <protection locked="0"/>
    </xf>
    <xf numFmtId="0" fontId="4" fillId="2" borderId="29"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18" fillId="0" borderId="2" xfId="0" applyFont="1" applyBorder="1" applyAlignment="1" applyProtection="1">
      <alignment horizontal="center" wrapText="1"/>
      <protection locked="0"/>
    </xf>
    <xf numFmtId="49" fontId="4" fillId="2" borderId="2" xfId="0" applyNumberFormat="1"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18" fillId="6" borderId="31" xfId="0" applyFont="1" applyFill="1" applyBorder="1" applyAlignment="1" applyProtection="1">
      <alignment horizontal="center" vertical="center" wrapText="1"/>
      <protection locked="0"/>
    </xf>
    <xf numFmtId="0" fontId="18" fillId="6" borderId="17" xfId="0" applyFont="1" applyFill="1" applyBorder="1" applyAlignment="1" applyProtection="1">
      <alignment horizontal="center" vertical="center" wrapText="1"/>
      <protection locked="0"/>
    </xf>
    <xf numFmtId="0" fontId="22" fillId="6" borderId="17"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19" fillId="0" borderId="2" xfId="3" applyBorder="1" applyAlignment="1" applyProtection="1">
      <alignment horizontal="center" vertical="center"/>
      <protection locked="0"/>
    </xf>
    <xf numFmtId="0" fontId="0" fillId="0" borderId="2" xfId="0" applyBorder="1" applyAlignment="1" applyProtection="1">
      <alignment vertical="center" wrapText="1"/>
      <protection locked="0"/>
    </xf>
    <xf numFmtId="0" fontId="19" fillId="6" borderId="17" xfId="3"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0" fontId="21" fillId="0" borderId="0" xfId="0" applyFont="1" applyProtection="1">
      <protection locked="0"/>
    </xf>
    <xf numFmtId="0" fontId="20" fillId="6" borderId="2" xfId="0" applyFont="1" applyFill="1" applyBorder="1" applyAlignment="1" applyProtection="1">
      <alignment horizontal="center" vertical="center" wrapText="1"/>
      <protection locked="0"/>
    </xf>
    <xf numFmtId="0" fontId="18" fillId="6"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0" xfId="0" applyFont="1" applyAlignment="1" applyProtection="1">
      <alignment vertical="center"/>
      <protection locked="0" hidden="1"/>
    </xf>
    <xf numFmtId="0" fontId="5" fillId="4" borderId="6" xfId="0" applyFont="1" applyFill="1" applyBorder="1" applyAlignment="1" applyProtection="1">
      <alignment horizontal="center" vertical="center"/>
      <protection hidden="1"/>
    </xf>
    <xf numFmtId="49" fontId="4" fillId="4" borderId="11" xfId="0" applyNumberFormat="1"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center" vertical="center" wrapText="1"/>
      <protection locked="0"/>
    </xf>
    <xf numFmtId="0" fontId="6" fillId="4" borderId="0" xfId="0" applyFont="1" applyFill="1" applyBorder="1" applyAlignment="1" applyProtection="1">
      <alignment vertical="center"/>
      <protection hidden="1"/>
    </xf>
    <xf numFmtId="0" fontId="4" fillId="4" borderId="2" xfId="0" applyFont="1" applyFill="1" applyBorder="1" applyAlignment="1" applyProtection="1">
      <alignment horizontal="center" vertical="center" wrapText="1"/>
      <protection hidden="1"/>
    </xf>
    <xf numFmtId="0" fontId="4" fillId="4" borderId="0" xfId="0" applyFont="1" applyFill="1" applyBorder="1" applyAlignment="1" applyProtection="1">
      <alignment horizontal="center" vertical="center" wrapText="1"/>
      <protection hidden="1"/>
    </xf>
    <xf numFmtId="0" fontId="4" fillId="4" borderId="0" xfId="0" applyFont="1" applyFill="1" applyBorder="1" applyAlignment="1" applyProtection="1">
      <alignment horizontal="center" vertical="center"/>
      <protection hidden="1"/>
    </xf>
    <xf numFmtId="0" fontId="4" fillId="4" borderId="0" xfId="0" applyFont="1" applyFill="1" applyBorder="1" applyAlignment="1" applyProtection="1">
      <alignment vertical="center" wrapText="1"/>
      <protection hidden="1"/>
    </xf>
    <xf numFmtId="0" fontId="4" fillId="4" borderId="0" xfId="0" applyFont="1" applyFill="1" applyBorder="1" applyAlignment="1" applyProtection="1">
      <alignment vertical="center"/>
      <protection hidden="1"/>
    </xf>
    <xf numFmtId="0" fontId="4" fillId="4" borderId="0" xfId="0" applyFont="1" applyFill="1" applyAlignment="1" applyProtection="1">
      <alignment vertical="center"/>
      <protection hidden="1"/>
    </xf>
    <xf numFmtId="0" fontId="4" fillId="0" borderId="2"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49" fontId="4" fillId="0" borderId="11"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center" vertical="center" wrapText="1"/>
      <protection locked="0"/>
    </xf>
    <xf numFmtId="49" fontId="4" fillId="0" borderId="4" xfId="0" applyNumberFormat="1"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protection hidden="1"/>
    </xf>
    <xf numFmtId="0" fontId="4" fillId="0"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vertical="center" wrapText="1"/>
      <protection hidden="1"/>
    </xf>
    <xf numFmtId="0" fontId="4" fillId="0" borderId="0" xfId="0" applyFont="1" applyFill="1" applyBorder="1" applyAlignment="1" applyProtection="1">
      <alignment vertical="center"/>
      <protection hidden="1"/>
    </xf>
    <xf numFmtId="0" fontId="4" fillId="0" borderId="0" xfId="0" applyFont="1" applyFill="1" applyAlignment="1" applyProtection="1">
      <alignment vertical="center"/>
      <protection hidden="1"/>
    </xf>
    <xf numFmtId="49" fontId="4" fillId="4" borderId="21" xfId="0" applyNumberFormat="1" applyFont="1" applyFill="1" applyBorder="1" applyAlignment="1" applyProtection="1">
      <alignment horizontal="center" vertical="center" wrapText="1"/>
      <protection locked="0"/>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7" fillId="0" borderId="18" xfId="0" applyFont="1" applyBorder="1" applyAlignment="1" applyProtection="1">
      <alignment horizontal="left" vertical="center" wrapText="1" indent="1"/>
      <protection hidden="1"/>
    </xf>
    <xf numFmtId="0" fontId="7" fillId="0" borderId="0" xfId="0" applyFont="1" applyBorder="1" applyAlignment="1" applyProtection="1">
      <alignment horizontal="left" vertical="center" wrapText="1" indent="1"/>
      <protection hidden="1"/>
    </xf>
    <xf numFmtId="0" fontId="5" fillId="0" borderId="19" xfId="0" applyFont="1" applyFill="1" applyBorder="1" applyAlignment="1" applyProtection="1">
      <alignment horizontal="center" vertical="center" wrapText="1"/>
      <protection hidden="1"/>
    </xf>
    <xf numFmtId="0" fontId="5" fillId="0" borderId="28"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27"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7" fillId="0" borderId="15" xfId="0" applyFont="1" applyBorder="1" applyAlignment="1" applyProtection="1">
      <alignment horizontal="left" vertical="center" wrapText="1" indent="1"/>
      <protection locked="0"/>
    </xf>
    <xf numFmtId="0" fontId="7" fillId="0" borderId="16" xfId="0" applyFont="1" applyBorder="1" applyAlignment="1" applyProtection="1">
      <alignment horizontal="left" vertical="center" wrapText="1" indent="1"/>
      <protection locked="0"/>
    </xf>
    <xf numFmtId="0" fontId="7" fillId="0" borderId="0" xfId="0" applyFont="1" applyBorder="1" applyAlignment="1" applyProtection="1">
      <alignment horizontal="right" vertical="center"/>
      <protection hidden="1"/>
    </xf>
    <xf numFmtId="0" fontId="7" fillId="0" borderId="17" xfId="0" applyFont="1" applyBorder="1" applyAlignment="1" applyProtection="1">
      <alignment horizontal="right" vertical="center"/>
      <protection hidden="1"/>
    </xf>
    <xf numFmtId="0" fontId="5" fillId="0" borderId="7"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7" fillId="0" borderId="0" xfId="0" applyFont="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7" fillId="0" borderId="17" xfId="0" applyFont="1" applyBorder="1" applyAlignment="1" applyProtection="1">
      <alignment horizontal="right" vertical="center" wrapText="1"/>
      <protection hidden="1"/>
    </xf>
    <xf numFmtId="0" fontId="5" fillId="0" borderId="7"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left" vertical="center" wrapText="1" indent="1"/>
      <protection locked="0"/>
    </xf>
    <xf numFmtId="0" fontId="7" fillId="0" borderId="16" xfId="0" applyFont="1" applyFill="1" applyBorder="1" applyAlignment="1" applyProtection="1">
      <alignment horizontal="left" vertical="center" wrapText="1" indent="1"/>
      <protection locked="0"/>
    </xf>
    <xf numFmtId="0" fontId="5" fillId="0" borderId="2" xfId="0" applyFont="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cellXfs>
  <cellStyles count="4">
    <cellStyle name="Hyperlink" xfId="3" builtinId="8"/>
    <cellStyle name="Normal" xfId="0" builtinId="0"/>
    <cellStyle name="Normal 2" xfId="1" xr:uid="{00000000-0005-0000-0000-000001000000}"/>
    <cellStyle name="Normal 3" xfId="2" xr:uid="{00000000-0005-0000-0000-000002000000}"/>
  </cellStyles>
  <dxfs count="195">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9"/>
        </patternFill>
      </fill>
    </dxf>
    <dxf>
      <fill>
        <patternFill patternType="solid">
          <bgColor indexed="22"/>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bgColor rgb="FF00B0F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W95"/>
  <sheetViews>
    <sheetView showGridLines="0" tabSelected="1" zoomScale="98" zoomScaleNormal="98" workbookViewId="0">
      <pane xSplit="2" ySplit="12" topLeftCell="H59" activePane="bottomRight" state="frozen"/>
      <selection pane="topRight" activeCell="C1" sqref="C1"/>
      <selection pane="bottomLeft" activeCell="A11" sqref="A11"/>
      <selection pane="bottomRight" activeCell="L54" sqref="L54"/>
    </sheetView>
  </sheetViews>
  <sheetFormatPr defaultColWidth="9.140625" defaultRowHeight="12.75" x14ac:dyDescent="0.2"/>
  <cols>
    <col min="1" max="2" width="15.7109375" style="1" customWidth="1"/>
    <col min="3" max="8" width="21.140625" style="1" customWidth="1"/>
    <col min="9" max="10" width="15.7109375" style="1" customWidth="1"/>
    <col min="11" max="11" width="15.7109375" style="2" customWidth="1"/>
    <col min="12" max="12" width="18.7109375" style="2" customWidth="1"/>
    <col min="13" max="13" width="15.7109375" style="2" customWidth="1"/>
    <col min="14" max="14" width="18.140625" style="2" customWidth="1"/>
    <col min="15" max="15" width="17.7109375" style="2" customWidth="1"/>
    <col min="16" max="16" width="33.42578125" style="2" customWidth="1"/>
    <col min="17" max="17" width="15.7109375" style="2" customWidth="1"/>
    <col min="18" max="21" width="19" style="2" customWidth="1"/>
    <col min="22" max="23" width="22.7109375" style="2" customWidth="1"/>
    <col min="24" max="26" width="15.7109375" style="2" customWidth="1"/>
    <col min="27" max="27" width="18.7109375" style="2" customWidth="1"/>
    <col min="28" max="28" width="17.7109375" style="42" customWidth="1"/>
    <col min="29" max="30" width="22.7109375" style="42" customWidth="1"/>
    <col min="31" max="31" width="16.5703125" style="42" customWidth="1"/>
    <col min="32" max="32" width="9.140625" style="42" customWidth="1"/>
    <col min="33" max="33" width="11.85546875" style="42" hidden="1" customWidth="1"/>
    <col min="34" max="35" width="9.140625" style="42" hidden="1" customWidth="1"/>
    <col min="36" max="36" width="7.42578125" style="42" hidden="1" customWidth="1"/>
    <col min="37" max="40" width="9.140625" style="42" customWidth="1"/>
    <col min="41" max="41" width="9.140625" style="43" customWidth="1"/>
    <col min="42" max="44" width="9.140625" style="16" customWidth="1"/>
    <col min="45" max="45" width="9.140625" style="4" customWidth="1"/>
    <col min="46" max="46" width="9.140625" style="42" customWidth="1"/>
    <col min="47" max="48" width="9.140625" style="16" customWidth="1"/>
    <col min="49" max="49" width="9.140625" style="16"/>
    <col min="50" max="16384" width="9.140625" style="1"/>
  </cols>
  <sheetData>
    <row r="1" spans="1:101" ht="20.25" customHeight="1" x14ac:dyDescent="0.2">
      <c r="A1" s="31"/>
      <c r="C1" s="144" t="s">
        <v>39</v>
      </c>
      <c r="D1" s="144"/>
      <c r="E1" s="144"/>
      <c r="F1" s="144"/>
      <c r="G1" s="144"/>
      <c r="H1" s="144"/>
      <c r="I1" s="144"/>
      <c r="J1" s="144"/>
      <c r="K1" s="60"/>
      <c r="L1" s="36" t="s">
        <v>112</v>
      </c>
      <c r="M1" s="132" t="str">
        <f>IF(AND(M2="",M6=""),"Status:  OK","")</f>
        <v/>
      </c>
      <c r="N1" s="132"/>
      <c r="O1" s="132"/>
      <c r="S1" s="53"/>
      <c r="T1" s="53"/>
      <c r="U1" s="68"/>
      <c r="V1" s="53"/>
      <c r="W1" s="53"/>
    </row>
    <row r="2" spans="1:101" ht="6" customHeight="1" thickBot="1" x14ac:dyDescent="0.25">
      <c r="A2" s="18"/>
      <c r="B2" s="16"/>
      <c r="C2" s="16"/>
      <c r="D2" s="16"/>
      <c r="E2" s="16"/>
      <c r="F2" s="16"/>
      <c r="G2" s="16"/>
      <c r="H2" s="16"/>
      <c r="I2" s="16"/>
      <c r="J2" s="16"/>
      <c r="K2" s="4"/>
      <c r="L2" s="4"/>
      <c r="M2" s="133" t="str">
        <f>IF(IF(OR(ISBLANK(C3),ISBLANK(H3),ISBLANK(C5),ISBLANK(H5),ISBLANK(C7),ISBLANK(G7),ISBLANK(C9)),1,0)=0,"","Missing or incorrect submitter      information")</f>
        <v/>
      </c>
      <c r="N2" s="133"/>
      <c r="O2" s="133"/>
    </row>
    <row r="3" spans="1:101" s="6" customFormat="1" ht="17.25" thickBot="1" x14ac:dyDescent="0.25">
      <c r="A3" s="147" t="s">
        <v>44</v>
      </c>
      <c r="B3" s="148"/>
      <c r="C3" s="157" t="s">
        <v>114</v>
      </c>
      <c r="D3" s="158"/>
      <c r="E3" s="19"/>
      <c r="F3" s="19"/>
      <c r="G3" s="29" t="s">
        <v>45</v>
      </c>
      <c r="H3" s="86" t="s">
        <v>113</v>
      </c>
      <c r="I3" s="19"/>
      <c r="M3" s="133"/>
      <c r="N3" s="133"/>
      <c r="O3" s="133"/>
      <c r="S3" s="54"/>
      <c r="AA3" s="7"/>
      <c r="AB3" s="15"/>
      <c r="AC3" s="15"/>
      <c r="AD3" s="15"/>
      <c r="AE3" s="15"/>
      <c r="AF3" s="15"/>
      <c r="AG3" s="15"/>
      <c r="AH3" s="15"/>
      <c r="AI3" s="15"/>
      <c r="AJ3" s="15"/>
      <c r="AK3" s="15"/>
      <c r="AL3" s="5"/>
      <c r="AM3" s="5"/>
      <c r="AN3" s="26"/>
      <c r="AO3" s="26"/>
      <c r="AP3" s="26"/>
      <c r="AQ3" s="11"/>
      <c r="AR3" s="11"/>
      <c r="AS3" s="26"/>
      <c r="AT3" s="13"/>
      <c r="AU3" s="26"/>
      <c r="AV3" s="26"/>
      <c r="AW3" s="26"/>
    </row>
    <row r="4" spans="1:101" s="6" customFormat="1" ht="6" customHeight="1" thickBot="1" x14ac:dyDescent="0.25">
      <c r="A4" s="30"/>
      <c r="B4" s="30"/>
      <c r="C4" s="34"/>
      <c r="D4" s="34"/>
      <c r="E4" s="34"/>
      <c r="F4" s="34"/>
      <c r="G4" s="34"/>
      <c r="H4" s="34"/>
      <c r="I4" s="34"/>
      <c r="K4" s="29"/>
      <c r="L4" s="17"/>
      <c r="M4" s="133"/>
      <c r="N4" s="133"/>
      <c r="O4" s="133"/>
      <c r="S4" s="54"/>
      <c r="X4" s="7"/>
      <c r="Y4" s="7"/>
      <c r="Z4" s="7"/>
      <c r="AA4" s="7"/>
      <c r="AB4" s="15"/>
      <c r="AC4" s="15"/>
      <c r="AD4" s="15"/>
      <c r="AE4" s="15"/>
      <c r="AF4" s="15"/>
      <c r="AG4" s="15"/>
      <c r="AH4" s="15"/>
      <c r="AI4" s="15"/>
      <c r="AJ4" s="15"/>
      <c r="AK4" s="15"/>
      <c r="AL4" s="5"/>
      <c r="AM4" s="5"/>
      <c r="AN4" s="26"/>
      <c r="AO4" s="26"/>
      <c r="AP4" s="26"/>
      <c r="AQ4" s="11"/>
      <c r="AR4" s="11"/>
      <c r="AS4" s="26"/>
      <c r="AT4" s="13"/>
      <c r="AU4" s="26"/>
      <c r="AV4" s="26"/>
      <c r="AW4" s="26"/>
    </row>
    <row r="5" spans="1:101" s="8" customFormat="1" ht="30" customHeight="1" thickBot="1" x14ac:dyDescent="0.25">
      <c r="A5" s="147" t="s">
        <v>46</v>
      </c>
      <c r="B5" s="148"/>
      <c r="C5" s="157" t="s">
        <v>115</v>
      </c>
      <c r="D5" s="158"/>
      <c r="E5" s="151" t="s">
        <v>53</v>
      </c>
      <c r="F5" s="151"/>
      <c r="G5" s="151"/>
      <c r="H5" s="87">
        <v>69</v>
      </c>
      <c r="I5" s="135" t="str">
        <f>IF(ISBLANK(H5),"Enter the number of the PARTICIPANTS' Organization in the cell to the left. See the 'Org List' tab below for the Org number. Complete a DIFFERENT TEMPLATE for each different Organization.",VLOOKUP(H5,'Org List'!A5:B82,2,FALSE))</f>
        <v>PNNL-Battelle</v>
      </c>
      <c r="J5" s="136"/>
      <c r="K5" s="136"/>
      <c r="L5" s="136"/>
      <c r="M5" s="136"/>
      <c r="N5" s="136"/>
      <c r="O5" s="136"/>
      <c r="P5" s="136"/>
      <c r="Q5" s="136"/>
      <c r="S5" s="54"/>
      <c r="AB5" s="15"/>
      <c r="AC5" s="15"/>
      <c r="AD5" s="15"/>
      <c r="AE5" s="15"/>
      <c r="AF5" s="5"/>
      <c r="AG5" s="5"/>
      <c r="AH5" s="15"/>
      <c r="AI5" s="15"/>
      <c r="AJ5" s="15"/>
      <c r="AK5" s="15"/>
      <c r="AL5" s="15"/>
      <c r="AM5" s="15"/>
      <c r="AN5" s="15"/>
      <c r="AO5" s="5"/>
      <c r="AP5" s="13"/>
      <c r="AQ5" s="13"/>
      <c r="AR5" s="13"/>
      <c r="AS5" s="15"/>
      <c r="AT5" s="15"/>
      <c r="AU5" s="13"/>
      <c r="AV5" s="13"/>
      <c r="AW5" s="13"/>
    </row>
    <row r="6" spans="1:101" s="23" customFormat="1" ht="6" customHeight="1" thickBot="1" x14ac:dyDescent="0.25">
      <c r="A6" s="32"/>
      <c r="B6" s="32"/>
      <c r="C6" s="19"/>
      <c r="D6" s="19"/>
      <c r="E6" s="19"/>
      <c r="F6" s="19"/>
      <c r="G6" s="19"/>
      <c r="H6" s="19"/>
      <c r="I6" s="19"/>
      <c r="J6" s="19"/>
      <c r="K6" s="19"/>
      <c r="L6" s="19"/>
      <c r="M6" s="134" t="str">
        <f>IF(OR(COUNTIF(B13:B62,"ok")=0,COUNTIF(B13:B62,"Incomplete")&gt;0),"Missing or incorrect information in data entry section","")</f>
        <v>Missing or incorrect information in data entry section</v>
      </c>
      <c r="N6" s="134"/>
      <c r="O6" s="134"/>
      <c r="S6" s="55"/>
      <c r="T6" s="55"/>
      <c r="U6" s="55"/>
      <c r="V6" s="55"/>
      <c r="W6" s="55"/>
      <c r="X6" s="22"/>
      <c r="Y6" s="21"/>
      <c r="Z6" s="41"/>
      <c r="AA6" s="41"/>
      <c r="AB6" s="39"/>
      <c r="AC6" s="39"/>
      <c r="AD6" s="39"/>
      <c r="AE6" s="39"/>
      <c r="AF6" s="39"/>
      <c r="AG6" s="39"/>
      <c r="AH6" s="39"/>
      <c r="AI6" s="39"/>
      <c r="AJ6" s="39"/>
      <c r="AK6" s="39"/>
      <c r="AL6" s="40"/>
      <c r="AM6" s="40"/>
      <c r="AN6" s="40"/>
      <c r="AO6" s="39"/>
      <c r="AP6" s="24"/>
      <c r="AQ6" s="44"/>
      <c r="AR6" s="24"/>
      <c r="AS6" s="24"/>
      <c r="AT6" s="45"/>
      <c r="AU6" s="24"/>
      <c r="AV6" s="24"/>
      <c r="AW6" s="24"/>
      <c r="CV6" s="25"/>
      <c r="CW6" s="25"/>
    </row>
    <row r="7" spans="1:101" s="23" customFormat="1" ht="18.75" thickBot="1" x14ac:dyDescent="0.25">
      <c r="A7" s="152" t="s">
        <v>4</v>
      </c>
      <c r="B7" s="152"/>
      <c r="C7" s="157" t="s">
        <v>116</v>
      </c>
      <c r="D7" s="158"/>
      <c r="F7" s="33" t="s">
        <v>106</v>
      </c>
      <c r="G7" s="145" t="s">
        <v>117</v>
      </c>
      <c r="H7" s="146"/>
      <c r="I7" s="19"/>
      <c r="J7" s="19"/>
      <c r="M7" s="134"/>
      <c r="N7" s="134"/>
      <c r="O7" s="134"/>
      <c r="V7" s="55"/>
      <c r="W7" s="55"/>
      <c r="X7" s="22"/>
      <c r="Y7" s="21"/>
      <c r="Z7" s="41"/>
      <c r="AA7" s="41"/>
      <c r="AB7" s="39"/>
      <c r="AC7" s="39"/>
      <c r="AD7" s="39"/>
      <c r="AE7" s="39"/>
      <c r="AF7" s="39"/>
      <c r="AG7" s="39"/>
      <c r="AH7" s="39"/>
      <c r="AI7" s="39"/>
      <c r="AJ7" s="39"/>
      <c r="AK7" s="39"/>
      <c r="AL7" s="40"/>
      <c r="AM7" s="40"/>
      <c r="AN7" s="40"/>
      <c r="AO7" s="39"/>
      <c r="AP7" s="24"/>
      <c r="AQ7" s="44"/>
      <c r="AR7" s="24"/>
      <c r="AS7" s="24"/>
      <c r="AT7" s="45"/>
      <c r="AU7" s="24"/>
      <c r="AV7" s="24"/>
      <c r="AW7" s="24"/>
      <c r="CV7" s="25"/>
      <c r="CW7" s="25"/>
    </row>
    <row r="8" spans="1:101" s="23" customFormat="1" ht="6" customHeight="1" thickBot="1" x14ac:dyDescent="0.25">
      <c r="A8" s="32"/>
      <c r="B8" s="32"/>
      <c r="C8" s="19"/>
      <c r="D8" s="19"/>
      <c r="E8" s="19"/>
      <c r="F8" s="19"/>
      <c r="G8" s="19"/>
      <c r="H8" s="19"/>
      <c r="I8" s="19"/>
      <c r="J8" s="19"/>
      <c r="K8" s="19"/>
      <c r="L8" s="19"/>
      <c r="M8" s="134"/>
      <c r="N8" s="134"/>
      <c r="O8" s="134"/>
      <c r="S8" s="57"/>
      <c r="T8" s="57"/>
      <c r="U8" s="67"/>
      <c r="V8" s="57"/>
      <c r="W8" s="57"/>
      <c r="X8" s="22"/>
      <c r="AB8" s="39"/>
      <c r="AC8" s="39"/>
      <c r="AD8" s="39"/>
      <c r="AE8" s="39"/>
      <c r="AF8" s="39"/>
      <c r="AG8" s="39"/>
      <c r="AH8" s="39"/>
      <c r="AI8" s="39"/>
      <c r="AJ8" s="39"/>
      <c r="AK8" s="39"/>
      <c r="AL8" s="40"/>
      <c r="AM8" s="40"/>
      <c r="AN8" s="40"/>
      <c r="AO8" s="39"/>
      <c r="AP8" s="24"/>
      <c r="AQ8" s="44"/>
      <c r="AR8" s="24"/>
      <c r="AS8" s="24"/>
      <c r="AT8" s="45"/>
      <c r="AU8" s="24"/>
      <c r="AV8" s="24"/>
      <c r="AW8" s="24"/>
      <c r="CV8" s="25"/>
      <c r="CW8" s="25"/>
    </row>
    <row r="9" spans="1:101" s="6" customFormat="1" ht="18.75" customHeight="1" thickBot="1" x14ac:dyDescent="0.25">
      <c r="A9" s="151" t="s">
        <v>6</v>
      </c>
      <c r="B9" s="153"/>
      <c r="C9" s="85">
        <v>44511</v>
      </c>
      <c r="D9" s="61"/>
      <c r="E9" s="61"/>
      <c r="F9" s="61"/>
      <c r="G9" s="61"/>
      <c r="H9" s="61"/>
      <c r="I9" s="59"/>
      <c r="J9" s="26"/>
      <c r="M9" s="143" t="s">
        <v>51</v>
      </c>
      <c r="N9" s="143"/>
      <c r="O9" s="143"/>
      <c r="P9" s="143"/>
      <c r="Q9" s="58"/>
      <c r="R9" s="137" t="s">
        <v>38</v>
      </c>
      <c r="S9" s="138"/>
      <c r="T9" s="138"/>
      <c r="U9" s="139"/>
      <c r="V9" s="143" t="s">
        <v>38</v>
      </c>
      <c r="W9" s="143"/>
      <c r="X9" s="143"/>
      <c r="Y9" s="143"/>
      <c r="Z9" s="143" t="s">
        <v>38</v>
      </c>
      <c r="AA9" s="143"/>
      <c r="AB9" s="143"/>
      <c r="AC9" s="143" t="s">
        <v>38</v>
      </c>
      <c r="AD9" s="143"/>
      <c r="AE9" s="143"/>
      <c r="AF9" s="15"/>
      <c r="AG9" s="15"/>
      <c r="AH9" s="15"/>
      <c r="AI9" s="15"/>
      <c r="AJ9" s="15"/>
      <c r="AK9" s="15"/>
      <c r="AL9" s="15"/>
      <c r="AM9" s="15"/>
      <c r="AN9" s="15"/>
      <c r="AO9" s="5"/>
      <c r="AP9" s="26"/>
      <c r="AQ9" s="44"/>
      <c r="AR9" s="26"/>
      <c r="AS9" s="26"/>
      <c r="AT9" s="13"/>
      <c r="AU9" s="26"/>
      <c r="AV9" s="26"/>
      <c r="AW9" s="26"/>
      <c r="CV9" s="7"/>
      <c r="CW9" s="7"/>
    </row>
    <row r="10" spans="1:101" s="6" customFormat="1" ht="18" customHeight="1" x14ac:dyDescent="0.2">
      <c r="B10" s="27"/>
      <c r="C10" s="27"/>
      <c r="D10" s="27"/>
      <c r="E10" s="27"/>
      <c r="F10" s="27"/>
      <c r="G10" s="27"/>
      <c r="H10" s="27"/>
      <c r="I10" s="27"/>
      <c r="J10" s="27"/>
      <c r="K10" s="28"/>
      <c r="L10" s="28"/>
      <c r="M10" s="143"/>
      <c r="N10" s="143"/>
      <c r="O10" s="143"/>
      <c r="P10" s="143"/>
      <c r="Q10" s="58"/>
      <c r="R10" s="140"/>
      <c r="S10" s="141"/>
      <c r="T10" s="141"/>
      <c r="U10" s="142"/>
      <c r="V10" s="143"/>
      <c r="W10" s="143"/>
      <c r="X10" s="143"/>
      <c r="Y10" s="143"/>
      <c r="Z10" s="143"/>
      <c r="AA10" s="143"/>
      <c r="AB10" s="143"/>
      <c r="AC10" s="143"/>
      <c r="AD10" s="143"/>
      <c r="AE10" s="143"/>
      <c r="AF10" s="15"/>
      <c r="AG10" s="15"/>
      <c r="AH10" s="15"/>
      <c r="AI10" s="15"/>
      <c r="AJ10" s="15"/>
      <c r="AK10" s="15"/>
      <c r="AL10" s="35"/>
      <c r="AM10" s="35"/>
      <c r="AN10" s="15"/>
      <c r="AO10" s="5"/>
      <c r="AP10" s="26"/>
      <c r="AQ10" s="44"/>
      <c r="AR10" s="26"/>
      <c r="AS10" s="26"/>
      <c r="AT10" s="13"/>
      <c r="AU10" s="26"/>
      <c r="AV10" s="26"/>
      <c r="AW10" s="26"/>
      <c r="CV10" s="7"/>
      <c r="CW10" s="7"/>
    </row>
    <row r="11" spans="1:101" ht="24.75" customHeight="1" x14ac:dyDescent="0.2">
      <c r="A11" s="154" t="s">
        <v>0</v>
      </c>
      <c r="B11" s="154" t="s">
        <v>2</v>
      </c>
      <c r="C11" s="149" t="s">
        <v>47</v>
      </c>
      <c r="D11" s="149" t="s">
        <v>42</v>
      </c>
      <c r="E11" s="149" t="s">
        <v>43</v>
      </c>
      <c r="F11" s="149" t="s">
        <v>107</v>
      </c>
      <c r="G11" s="143" t="s">
        <v>40</v>
      </c>
      <c r="H11" s="143"/>
      <c r="I11" s="149" t="s">
        <v>37</v>
      </c>
      <c r="J11" s="149" t="s">
        <v>36</v>
      </c>
      <c r="K11" s="149" t="s">
        <v>35</v>
      </c>
      <c r="L11" s="137" t="s">
        <v>52</v>
      </c>
      <c r="M11" s="149" t="s">
        <v>49</v>
      </c>
      <c r="N11" s="143" t="s">
        <v>33</v>
      </c>
      <c r="O11" s="143"/>
      <c r="P11" s="143" t="s">
        <v>109</v>
      </c>
      <c r="Q11" s="4"/>
      <c r="R11" s="159" t="s">
        <v>7</v>
      </c>
      <c r="S11" s="143" t="str">
        <f>D11&amp;" Status"</f>
        <v xml:space="preserve"> Last Name
of Non-Government Standards Body (NGSB)
Participant Status</v>
      </c>
      <c r="T11" s="143" t="str">
        <f>E11&amp;" Status"</f>
        <v xml:space="preserve"> First Name
of Non-Government Standards Body (NGSB)
Participant Status</v>
      </c>
      <c r="U11" s="139" t="str">
        <f>F11&amp;" Status"</f>
        <v xml:space="preserve"> Email Address
of Non-Government Standards Body (NGSB)
Participant Status</v>
      </c>
      <c r="V11" s="143" t="str">
        <f>G11</f>
        <v xml:space="preserve"> Employment Status (Complete One Column only for Each Row)</v>
      </c>
      <c r="W11" s="143"/>
      <c r="X11" s="143" t="str">
        <f>I11&amp;" Status"</f>
        <v xml:space="preserve"> Name of Non-Government Standards Body (NGSB) Status</v>
      </c>
      <c r="Y11" s="143" t="str">
        <f>J11&amp;" Status"</f>
        <v xml:space="preserve"> Country of Non-Government Standards Body (NGSB) Status</v>
      </c>
      <c r="Z11" s="143" t="str">
        <f>K11&amp;" Status"</f>
        <v xml:space="preserve"> Name of Main Committee Status</v>
      </c>
      <c r="AA11" s="143" t="str">
        <f>L11&amp;" Status"</f>
        <v xml:space="preserve"> Name and/or Number of Activity (e.g., committee, sub-committee, working group, task group) Status</v>
      </c>
      <c r="AB11" s="143" t="str">
        <f>M11&amp;" Status"</f>
        <v xml:space="preserve"> Voting Status:
'V' for Voting or
'NV' for Nonvoting Status</v>
      </c>
      <c r="AC11" s="143" t="str">
        <f>N11</f>
        <v xml:space="preserve"> Representation (Complete One Column only for Each Row)</v>
      </c>
      <c r="AD11" s="143"/>
      <c r="AE11" s="143" t="str">
        <f>P11&amp;" Status"</f>
        <v>ID/Title of Standards Relevant to DOE Mission Status</v>
      </c>
      <c r="AF11" s="43"/>
      <c r="AG11" s="16"/>
      <c r="AH11" s="16"/>
      <c r="AI11" s="16"/>
      <c r="AJ11" s="47"/>
      <c r="AK11" s="16"/>
      <c r="AL11" s="16"/>
      <c r="AM11" s="16"/>
      <c r="AN11" s="1"/>
      <c r="AO11" s="1"/>
      <c r="AP11" s="1"/>
      <c r="AQ11" s="1"/>
      <c r="AR11" s="1"/>
      <c r="AS11" s="1"/>
      <c r="AT11" s="1"/>
      <c r="AU11" s="1"/>
      <c r="AV11" s="1"/>
      <c r="AW11" s="1"/>
      <c r="CJ11" s="2"/>
      <c r="CK11" s="2"/>
    </row>
    <row r="12" spans="1:101" s="6" customFormat="1" ht="102" customHeight="1" thickBot="1" x14ac:dyDescent="0.25">
      <c r="A12" s="155"/>
      <c r="B12" s="155"/>
      <c r="C12" s="150"/>
      <c r="D12" s="156"/>
      <c r="E12" s="156"/>
      <c r="F12" s="156"/>
      <c r="G12" s="52" t="s">
        <v>48</v>
      </c>
      <c r="H12" s="52" t="s">
        <v>41</v>
      </c>
      <c r="I12" s="150"/>
      <c r="J12" s="150"/>
      <c r="K12" s="150"/>
      <c r="L12" s="160"/>
      <c r="M12" s="150"/>
      <c r="N12" s="50" t="s">
        <v>50</v>
      </c>
      <c r="O12" s="50" t="s">
        <v>34</v>
      </c>
      <c r="P12" s="149"/>
      <c r="Q12" s="20"/>
      <c r="R12" s="159"/>
      <c r="S12" s="143"/>
      <c r="T12" s="143"/>
      <c r="U12" s="142"/>
      <c r="V12" s="66" t="str">
        <f>G12&amp;" Status"</f>
        <v xml:space="preserve"> DOE
Enter 'D' if Participant is Employed by DOE Status</v>
      </c>
      <c r="W12" s="66" t="str">
        <f>H12&amp;" Status"</f>
        <v xml:space="preserve"> Other
Specify the Employment Status of Participant Status</v>
      </c>
      <c r="X12" s="143"/>
      <c r="Y12" s="143"/>
      <c r="Z12" s="143"/>
      <c r="AA12" s="143"/>
      <c r="AB12" s="143"/>
      <c r="AC12" s="66" t="str">
        <f>N12&amp;" Status"</f>
        <v xml:space="preserve"> DOE
Enter 'D' if You are Formally Designated as an Official DOE Representative Status</v>
      </c>
      <c r="AD12" s="66" t="str">
        <f>O12&amp;" Status"</f>
        <v xml:space="preserve"> Other
Specify the Type of Representation Below Status</v>
      </c>
      <c r="AE12" s="143"/>
      <c r="AF12" s="9"/>
      <c r="AG12" s="14" t="s">
        <v>1</v>
      </c>
      <c r="AH12" s="51">
        <v>14</v>
      </c>
      <c r="AI12" s="39"/>
      <c r="AJ12" s="48" t="s">
        <v>3</v>
      </c>
      <c r="AK12" s="26"/>
      <c r="AL12" s="26"/>
      <c r="AM12" s="26"/>
    </row>
    <row r="13" spans="1:101" s="6" customFormat="1" ht="77.25" thickTop="1" x14ac:dyDescent="0.2">
      <c r="A13" s="12">
        <v>1</v>
      </c>
      <c r="B13" s="37" t="str">
        <f t="shared" ref="B13:B62" si="0">IF(COUNTIF(R13:AE13,"")=No_of_Columns,"",IF(COUNTIF(R13:AE13,"ok")=No_of_Columns,"ok","Incomplete"))</f>
        <v>ok</v>
      </c>
      <c r="C13" s="72" t="s">
        <v>128</v>
      </c>
      <c r="D13" s="73" t="s">
        <v>119</v>
      </c>
      <c r="E13" s="73" t="s">
        <v>120</v>
      </c>
      <c r="F13" s="73" t="s">
        <v>121</v>
      </c>
      <c r="G13" s="88"/>
      <c r="H13" s="89" t="s">
        <v>342</v>
      </c>
      <c r="I13" s="90" t="s">
        <v>123</v>
      </c>
      <c r="J13" s="89" t="s">
        <v>124</v>
      </c>
      <c r="K13" s="89" t="s">
        <v>125</v>
      </c>
      <c r="L13" s="91" t="s">
        <v>126</v>
      </c>
      <c r="M13" s="92"/>
      <c r="N13" s="73"/>
      <c r="O13" s="73"/>
      <c r="P13" s="74"/>
      <c r="Q13" s="49"/>
      <c r="R13" s="56" t="str">
        <f t="shared" ref="R13:R62" si="1">IF(COUNTA($C13:$P13)=0,"",IF(ISBLANK($C13),"Empty cell",IF(OR($C13="I",$C13="R",$C13="T"),"ok","Entry should be one of 'I', 'R', or 'T'")))</f>
        <v>ok</v>
      </c>
      <c r="S13" s="56" t="str">
        <f>IF(COUNTA($C13:$P13)=0,"",IF(ISBLANK(D13),"Empty cell","ok"))</f>
        <v>ok</v>
      </c>
      <c r="T13" s="56" t="str">
        <f>IF(COUNTA($C13:$P13)=0,"",IF(ISBLANK(E13),"Empty cell","ok"))</f>
        <v>ok</v>
      </c>
      <c r="U13" s="56" t="str">
        <f>IF(COUNTA($C13:$P13)=0,"",IF(ISBLANK(F13),"Empty cell",IF(IF(ISERROR(FIND("@",F13)),1,0)+IF(ISERROR(FIND(".",F13)),1,0)&gt;0,"Entry is not an email address","ok")))</f>
        <v>ok</v>
      </c>
      <c r="V13" s="56" t="str">
        <f>IF(COUNTA($C13:$P13)=0,"",IF(G13="D",IF(ISBLANK(H13),"ok","Entries should not be made in both columns"),IF(ISBLANK(G13),IF(ISBLANK(H13),"Empty cell","ok"),"Entry should be 'D'")))</f>
        <v>ok</v>
      </c>
      <c r="W13" s="56" t="str">
        <f>IF(COUNTA($C13:$P13)=0,"",IF(G13="D",IF(ISBLANK(H13),"ok","Entries should not be made in both columns"),IF(ISBLANK(G13),IF(ISBLANK(H13),"Empty cell","ok"),IF(ISBLANK(H13),"ok","Entries should not be made in both columns"))))</f>
        <v>ok</v>
      </c>
      <c r="X13" s="56" t="str">
        <f t="shared" ref="X13:X62" si="2">IF(COUNTA($C13:$P13)=0,"",IF(ISBLANK($I13),"Empty cell","ok"))</f>
        <v>ok</v>
      </c>
      <c r="Y13" s="56" t="str">
        <f t="shared" ref="Y13:Y62" si="3">IF(COUNTA($C13:$P13)=0,"",IF(ISBLANK($J13),"Empty cell","ok"))</f>
        <v>ok</v>
      </c>
      <c r="Z13" s="56" t="str">
        <f t="shared" ref="Z13:Z62" si="4">IF(COUNTA($C13:$P13)=0,"",IF(ISBLANK($K13),"Empty cell","ok"))</f>
        <v>ok</v>
      </c>
      <c r="AA13" s="56" t="str">
        <f t="shared" ref="AA13:AA62" si="5">IF(COUNTA($C13:$P13)=0,"",IF(ISBLANK($L13),"Empty cell","ok"))</f>
        <v>ok</v>
      </c>
      <c r="AB13" s="56" t="str">
        <f t="shared" ref="AB13:AB62" si="6">IF(COUNTA($C13:$P13)=0,"",IF(C13="T",IF(ISBLANK($M13),"ok","No entry should be made"),IF(ISBLANK($M13),"Empty cell",IF(OR($M13="V",$M13="NV"),"ok","Entry should be one of 'V' or 'NV'"))))</f>
        <v>ok</v>
      </c>
      <c r="AC13" s="56" t="str">
        <f>IF(COUNTA($C13:$P13)=0,"",IF(C13="T",IF(ISBLANK($N13),"ok","No entry should be made"),IF(N13="D",IF(ISBLANK(O13),"ok","Entries should not be made in both columns"),IF(ISBLANK(N13),IF(ISBLANK(O13),"Empty cell","ok"),"Entry should be 'D'"))))</f>
        <v>ok</v>
      </c>
      <c r="AD13" s="56" t="str">
        <f>IF(COUNTA($C13:$P13)=0,"",IF(C13="T",IF(ISBLANK($O13),"ok","No entry should be made"),IF(N13="D",IF(ISBLANK(O13),"ok","Entries should not be made in both columns"),IF(ISBLANK(N13),IF(ISBLANK(O13),"Empty cell","ok"),IF(ISBLANK(O13),"ok","Entries should not be made in both columns")))))</f>
        <v>ok</v>
      </c>
      <c r="AE13" s="56" t="str">
        <f t="shared" ref="AE13:AE62" si="7">IF(COUNTA($C13:$P13)=0,"",IF(C13="T",IF(ISBLANK($P13),"ok","No entry should be made"),IF(ISBLANK($P13),"Empty cell","ok")))</f>
        <v>ok</v>
      </c>
      <c r="AF13" s="5"/>
      <c r="AI13" s="11"/>
      <c r="AJ13" s="13" t="s">
        <v>5</v>
      </c>
      <c r="AK13" s="26"/>
      <c r="AL13" s="26"/>
      <c r="AM13" s="26"/>
    </row>
    <row r="14" spans="1:101" s="6" customFormat="1" ht="25.5" customHeight="1" x14ac:dyDescent="0.2">
      <c r="A14" s="12">
        <v>2</v>
      </c>
      <c r="B14" s="37" t="str">
        <f t="shared" si="0"/>
        <v>ok</v>
      </c>
      <c r="C14" s="75" t="s">
        <v>118</v>
      </c>
      <c r="D14" s="77" t="s">
        <v>129</v>
      </c>
      <c r="E14" s="77" t="s">
        <v>130</v>
      </c>
      <c r="F14" s="77" t="s">
        <v>131</v>
      </c>
      <c r="G14" s="77"/>
      <c r="H14" s="89" t="s">
        <v>122</v>
      </c>
      <c r="I14" s="77" t="s">
        <v>132</v>
      </c>
      <c r="J14" s="89" t="s">
        <v>124</v>
      </c>
      <c r="K14" s="77" t="s">
        <v>133</v>
      </c>
      <c r="L14" s="77" t="s">
        <v>343</v>
      </c>
      <c r="M14" s="77" t="s">
        <v>127</v>
      </c>
      <c r="N14" s="77"/>
      <c r="O14" s="77" t="s">
        <v>134</v>
      </c>
      <c r="P14" s="79" t="s">
        <v>135</v>
      </c>
      <c r="Q14" s="49"/>
      <c r="R14" s="56" t="str">
        <f t="shared" si="1"/>
        <v>ok</v>
      </c>
      <c r="S14" s="56" t="str">
        <f t="shared" ref="S14:S62" si="8">IF(COUNTA($C14:$P14)=0,"",IF(ISBLANK(D14),"Empty cell","ok"))</f>
        <v>ok</v>
      </c>
      <c r="T14" s="56" t="str">
        <f t="shared" ref="T14:T62" si="9">IF(COUNTA($C14:$P14)=0,"",IF(ISBLANK(E14),"Empty cell","ok"))</f>
        <v>ok</v>
      </c>
      <c r="U14" s="56" t="str">
        <f t="shared" ref="U14:U62" si="10">IF(COUNTA($C14:$P14)=0,"",IF(ISBLANK(F14),"Empty cell",IF(IF(ISERROR(FIND("@",F14)),1,0)+IF(ISERROR(FIND(".",F14)),1,0)&gt;0,"Entry is not an email address","ok")))</f>
        <v>ok</v>
      </c>
      <c r="V14" s="56" t="str">
        <f t="shared" ref="V14:V62" si="11">IF(COUNTA($C14:$P14)=0,"",IF(G14="D",IF(ISBLANK(H14),"ok","Entries should not be made in both columns"),IF(ISBLANK(G14),IF(ISBLANK(H14),"Empty cell","ok"),"Entry should be 'D'")))</f>
        <v>ok</v>
      </c>
      <c r="W14" s="56" t="str">
        <f t="shared" ref="W14:W62" si="12">IF(COUNTA($C14:$P14)=0,"",IF(G14="D",IF(ISBLANK(H14),"ok","Entries should not be made in both columns"),IF(ISBLANK(G14),IF(ISBLANK(H14),"Empty cell","ok"),IF(ISBLANK(H14),"ok","Entries should not be made in both columns"))))</f>
        <v>ok</v>
      </c>
      <c r="X14" s="56" t="str">
        <f t="shared" si="2"/>
        <v>ok</v>
      </c>
      <c r="Y14" s="56" t="str">
        <f t="shared" si="3"/>
        <v>ok</v>
      </c>
      <c r="Z14" s="56" t="str">
        <f t="shared" si="4"/>
        <v>ok</v>
      </c>
      <c r="AA14" s="56" t="str">
        <f t="shared" si="5"/>
        <v>ok</v>
      </c>
      <c r="AB14" s="56" t="str">
        <f t="shared" si="6"/>
        <v>ok</v>
      </c>
      <c r="AC14" s="56" t="str">
        <f t="shared" ref="AC14:AC62" si="13">IF(COUNTA($C14:$P14)=0,"",IF(C14="T",IF(ISBLANK($N14),"ok","No entry should be made"),IF(N14="D",IF(ISBLANK(O14),"ok","Entries should not be made in both columns"),IF(ISBLANK(N14),IF(ISBLANK(O14),"Empty cell","ok"),"Entry should be 'D'"))))</f>
        <v>ok</v>
      </c>
      <c r="AD14" s="56" t="str">
        <f t="shared" ref="AD14:AD62" si="14">IF(COUNTA($C14:$P14)=0,"",IF(C14="T",IF(ISBLANK($O14),"ok","No entry should be made"),IF(N14="D",IF(ISBLANK(O14),"ok","Entries should not be made in both columns"),IF(ISBLANK(N14),IF(ISBLANK(O14),"Empty cell","ok"),IF(ISBLANK(O14),"ok","Entries should not be made in both columns")))))</f>
        <v>ok</v>
      </c>
      <c r="AE14" s="56" t="str">
        <f t="shared" si="7"/>
        <v>ok</v>
      </c>
      <c r="AF14" s="5"/>
      <c r="AG14" s="26"/>
      <c r="AH14" s="46"/>
      <c r="AI14" s="11"/>
      <c r="AJ14" s="13" t="s">
        <v>5</v>
      </c>
      <c r="AK14" s="26"/>
      <c r="AL14" s="26"/>
      <c r="AM14" s="26"/>
    </row>
    <row r="15" spans="1:101" s="6" customFormat="1" ht="102" x14ac:dyDescent="0.2">
      <c r="A15" s="12">
        <v>3</v>
      </c>
      <c r="B15" s="37" t="str">
        <f t="shared" si="0"/>
        <v>ok</v>
      </c>
      <c r="C15" s="75" t="s">
        <v>118</v>
      </c>
      <c r="D15" s="77" t="s">
        <v>129</v>
      </c>
      <c r="E15" s="77" t="s">
        <v>130</v>
      </c>
      <c r="F15" s="77" t="s">
        <v>131</v>
      </c>
      <c r="G15" s="77"/>
      <c r="H15" s="89" t="s">
        <v>122</v>
      </c>
      <c r="I15" s="77" t="s">
        <v>132</v>
      </c>
      <c r="J15" s="89" t="s">
        <v>124</v>
      </c>
      <c r="K15" s="77" t="s">
        <v>133</v>
      </c>
      <c r="L15" s="77" t="s">
        <v>136</v>
      </c>
      <c r="M15" s="77" t="s">
        <v>127</v>
      </c>
      <c r="N15" s="77"/>
      <c r="O15" s="77" t="s">
        <v>134</v>
      </c>
      <c r="P15" s="79" t="s">
        <v>137</v>
      </c>
      <c r="Q15" s="49"/>
      <c r="R15" s="56" t="str">
        <f t="shared" si="1"/>
        <v>ok</v>
      </c>
      <c r="S15" s="56" t="str">
        <f t="shared" si="8"/>
        <v>ok</v>
      </c>
      <c r="T15" s="56" t="str">
        <f t="shared" si="9"/>
        <v>ok</v>
      </c>
      <c r="U15" s="56" t="str">
        <f t="shared" si="10"/>
        <v>ok</v>
      </c>
      <c r="V15" s="56" t="str">
        <f t="shared" si="11"/>
        <v>ok</v>
      </c>
      <c r="W15" s="56" t="str">
        <f t="shared" si="12"/>
        <v>ok</v>
      </c>
      <c r="X15" s="56" t="str">
        <f t="shared" si="2"/>
        <v>ok</v>
      </c>
      <c r="Y15" s="56" t="str">
        <f t="shared" si="3"/>
        <v>ok</v>
      </c>
      <c r="Z15" s="56" t="str">
        <f t="shared" si="4"/>
        <v>ok</v>
      </c>
      <c r="AA15" s="56" t="str">
        <f t="shared" si="5"/>
        <v>ok</v>
      </c>
      <c r="AB15" s="56" t="str">
        <f t="shared" si="6"/>
        <v>ok</v>
      </c>
      <c r="AC15" s="56" t="str">
        <f t="shared" si="13"/>
        <v>ok</v>
      </c>
      <c r="AD15" s="56" t="str">
        <f t="shared" si="14"/>
        <v>ok</v>
      </c>
      <c r="AE15" s="56" t="str">
        <f t="shared" si="7"/>
        <v>ok</v>
      </c>
      <c r="AF15" s="5"/>
      <c r="AG15" s="26"/>
      <c r="AH15" s="11"/>
      <c r="AI15" s="11"/>
      <c r="AJ15" s="13" t="s">
        <v>5</v>
      </c>
      <c r="AK15" s="26"/>
      <c r="AL15" s="26"/>
      <c r="AM15" s="26"/>
    </row>
    <row r="16" spans="1:101" s="6" customFormat="1" ht="102" x14ac:dyDescent="0.2">
      <c r="A16" s="12">
        <v>4</v>
      </c>
      <c r="B16" s="37" t="str">
        <f t="shared" si="0"/>
        <v>ok</v>
      </c>
      <c r="C16" s="75" t="s">
        <v>118</v>
      </c>
      <c r="D16" s="93" t="s">
        <v>138</v>
      </c>
      <c r="E16" s="94" t="s">
        <v>139</v>
      </c>
      <c r="F16" s="95" t="s">
        <v>140</v>
      </c>
      <c r="G16" s="77"/>
      <c r="H16" s="89" t="s">
        <v>122</v>
      </c>
      <c r="I16" s="77" t="s">
        <v>141</v>
      </c>
      <c r="J16" s="89" t="s">
        <v>124</v>
      </c>
      <c r="K16" s="77" t="s">
        <v>142</v>
      </c>
      <c r="L16" s="77" t="s">
        <v>145</v>
      </c>
      <c r="M16" s="77" t="s">
        <v>127</v>
      </c>
      <c r="N16" s="77"/>
      <c r="O16" s="77" t="s">
        <v>127</v>
      </c>
      <c r="P16" s="79" t="s">
        <v>144</v>
      </c>
      <c r="Q16" s="49"/>
      <c r="R16" s="56" t="str">
        <f t="shared" si="1"/>
        <v>ok</v>
      </c>
      <c r="S16" s="56" t="str">
        <f t="shared" si="8"/>
        <v>ok</v>
      </c>
      <c r="T16" s="56" t="str">
        <f t="shared" si="9"/>
        <v>ok</v>
      </c>
      <c r="U16" s="56" t="str">
        <f t="shared" si="10"/>
        <v>ok</v>
      </c>
      <c r="V16" s="56" t="str">
        <f t="shared" si="11"/>
        <v>ok</v>
      </c>
      <c r="W16" s="56" t="str">
        <f t="shared" si="12"/>
        <v>ok</v>
      </c>
      <c r="X16" s="56" t="str">
        <f t="shared" si="2"/>
        <v>ok</v>
      </c>
      <c r="Y16" s="56" t="str">
        <f t="shared" si="3"/>
        <v>ok</v>
      </c>
      <c r="Z16" s="56" t="str">
        <f t="shared" si="4"/>
        <v>ok</v>
      </c>
      <c r="AA16" s="56" t="str">
        <f t="shared" si="5"/>
        <v>ok</v>
      </c>
      <c r="AB16" s="56" t="str">
        <f t="shared" si="6"/>
        <v>ok</v>
      </c>
      <c r="AC16" s="56" t="str">
        <f t="shared" si="13"/>
        <v>ok</v>
      </c>
      <c r="AD16" s="56" t="str">
        <f t="shared" si="14"/>
        <v>ok</v>
      </c>
      <c r="AE16" s="56" t="str">
        <f t="shared" si="7"/>
        <v>ok</v>
      </c>
      <c r="AF16" s="5"/>
      <c r="AG16" s="13"/>
      <c r="AH16" s="15"/>
      <c r="AI16" s="15"/>
      <c r="AJ16" s="13" t="s">
        <v>5</v>
      </c>
      <c r="AK16" s="26"/>
      <c r="AL16" s="26"/>
      <c r="AM16" s="26"/>
    </row>
    <row r="17" spans="1:39" s="6" customFormat="1" ht="165.75" x14ac:dyDescent="0.2">
      <c r="A17" s="12">
        <v>5</v>
      </c>
      <c r="B17" s="37" t="str">
        <f t="shared" si="0"/>
        <v>ok</v>
      </c>
      <c r="C17" s="75" t="s">
        <v>118</v>
      </c>
      <c r="D17" s="93" t="s">
        <v>138</v>
      </c>
      <c r="E17" s="94" t="s">
        <v>139</v>
      </c>
      <c r="F17" s="95" t="s">
        <v>140</v>
      </c>
      <c r="G17" s="77"/>
      <c r="H17" s="89" t="s">
        <v>122</v>
      </c>
      <c r="I17" s="77" t="s">
        <v>141</v>
      </c>
      <c r="J17" s="89" t="s">
        <v>124</v>
      </c>
      <c r="K17" s="77" t="s">
        <v>143</v>
      </c>
      <c r="L17" s="77" t="s">
        <v>145</v>
      </c>
      <c r="M17" s="77" t="s">
        <v>127</v>
      </c>
      <c r="N17" s="77"/>
      <c r="O17" s="77" t="s">
        <v>146</v>
      </c>
      <c r="P17" s="79" t="s">
        <v>147</v>
      </c>
      <c r="Q17" s="49"/>
      <c r="R17" s="56" t="str">
        <f t="shared" si="1"/>
        <v>ok</v>
      </c>
      <c r="S17" s="56" t="str">
        <f t="shared" si="8"/>
        <v>ok</v>
      </c>
      <c r="T17" s="56" t="str">
        <f t="shared" si="9"/>
        <v>ok</v>
      </c>
      <c r="U17" s="56" t="str">
        <f t="shared" si="10"/>
        <v>ok</v>
      </c>
      <c r="V17" s="56" t="str">
        <f t="shared" si="11"/>
        <v>ok</v>
      </c>
      <c r="W17" s="56" t="str">
        <f t="shared" si="12"/>
        <v>ok</v>
      </c>
      <c r="X17" s="56" t="str">
        <f t="shared" si="2"/>
        <v>ok</v>
      </c>
      <c r="Y17" s="56" t="str">
        <f t="shared" si="3"/>
        <v>ok</v>
      </c>
      <c r="Z17" s="56" t="str">
        <f t="shared" si="4"/>
        <v>ok</v>
      </c>
      <c r="AA17" s="56" t="str">
        <f t="shared" si="5"/>
        <v>ok</v>
      </c>
      <c r="AB17" s="56" t="str">
        <f t="shared" si="6"/>
        <v>ok</v>
      </c>
      <c r="AC17" s="56" t="str">
        <f t="shared" si="13"/>
        <v>ok</v>
      </c>
      <c r="AD17" s="56" t="str">
        <f t="shared" si="14"/>
        <v>ok</v>
      </c>
      <c r="AE17" s="56" t="str">
        <f t="shared" si="7"/>
        <v>ok</v>
      </c>
      <c r="AF17" s="5"/>
      <c r="AG17" s="14"/>
      <c r="AH17" s="10"/>
      <c r="AI17" s="10"/>
      <c r="AJ17" s="13" t="s">
        <v>5</v>
      </c>
      <c r="AK17" s="26"/>
      <c r="AL17" s="26"/>
      <c r="AM17" s="26"/>
    </row>
    <row r="18" spans="1:39" s="6" customFormat="1" ht="89.25" x14ac:dyDescent="0.2">
      <c r="A18" s="12">
        <v>6</v>
      </c>
      <c r="B18" s="37" t="str">
        <f t="shared" si="0"/>
        <v>ok</v>
      </c>
      <c r="C18" s="75" t="s">
        <v>128</v>
      </c>
      <c r="D18" s="77" t="s">
        <v>148</v>
      </c>
      <c r="E18" s="77" t="s">
        <v>149</v>
      </c>
      <c r="F18" s="77" t="s">
        <v>150</v>
      </c>
      <c r="G18" s="77"/>
      <c r="H18" s="89" t="s">
        <v>342</v>
      </c>
      <c r="I18" s="96" t="s">
        <v>151</v>
      </c>
      <c r="J18" s="89" t="s">
        <v>124</v>
      </c>
      <c r="K18" s="97" t="s">
        <v>152</v>
      </c>
      <c r="L18" s="78" t="s">
        <v>153</v>
      </c>
      <c r="M18" s="77"/>
      <c r="N18" s="77"/>
      <c r="O18" s="77"/>
      <c r="P18" s="79"/>
      <c r="Q18" s="49"/>
      <c r="R18" s="56" t="str">
        <f t="shared" si="1"/>
        <v>ok</v>
      </c>
      <c r="S18" s="56" t="str">
        <f t="shared" si="8"/>
        <v>ok</v>
      </c>
      <c r="T18" s="56" t="str">
        <f t="shared" si="9"/>
        <v>ok</v>
      </c>
      <c r="U18" s="56" t="str">
        <f t="shared" si="10"/>
        <v>ok</v>
      </c>
      <c r="V18" s="56" t="str">
        <f t="shared" si="11"/>
        <v>ok</v>
      </c>
      <c r="W18" s="56" t="str">
        <f t="shared" si="12"/>
        <v>ok</v>
      </c>
      <c r="X18" s="56" t="str">
        <f t="shared" si="2"/>
        <v>ok</v>
      </c>
      <c r="Y18" s="56" t="str">
        <f t="shared" si="3"/>
        <v>ok</v>
      </c>
      <c r="Z18" s="56" t="str">
        <f t="shared" si="4"/>
        <v>ok</v>
      </c>
      <c r="AA18" s="56" t="str">
        <f t="shared" si="5"/>
        <v>ok</v>
      </c>
      <c r="AB18" s="56" t="str">
        <f t="shared" si="6"/>
        <v>ok</v>
      </c>
      <c r="AC18" s="56" t="str">
        <f t="shared" si="13"/>
        <v>ok</v>
      </c>
      <c r="AD18" s="56" t="str">
        <f t="shared" si="14"/>
        <v>ok</v>
      </c>
      <c r="AE18" s="56" t="str">
        <f t="shared" si="7"/>
        <v>ok</v>
      </c>
      <c r="AF18" s="5"/>
      <c r="AG18" s="11"/>
      <c r="AH18" s="11"/>
      <c r="AI18" s="11"/>
      <c r="AJ18" s="13" t="s">
        <v>5</v>
      </c>
      <c r="AK18" s="26"/>
      <c r="AL18" s="26"/>
      <c r="AM18" s="26"/>
    </row>
    <row r="19" spans="1:39" s="6" customFormat="1" ht="76.5" x14ac:dyDescent="0.2">
      <c r="A19" s="12">
        <v>7</v>
      </c>
      <c r="B19" s="37" t="str">
        <f t="shared" si="0"/>
        <v>ok</v>
      </c>
      <c r="C19" s="75" t="s">
        <v>118</v>
      </c>
      <c r="D19" s="77" t="s">
        <v>154</v>
      </c>
      <c r="E19" s="77" t="s">
        <v>155</v>
      </c>
      <c r="F19" s="77" t="s">
        <v>156</v>
      </c>
      <c r="G19" s="77"/>
      <c r="H19" s="89" t="s">
        <v>122</v>
      </c>
      <c r="I19" s="96" t="s">
        <v>157</v>
      </c>
      <c r="J19" s="89" t="s">
        <v>124</v>
      </c>
      <c r="K19" s="76" t="s">
        <v>159</v>
      </c>
      <c r="L19" s="78" t="s">
        <v>158</v>
      </c>
      <c r="M19" s="77" t="s">
        <v>162</v>
      </c>
      <c r="N19" s="77"/>
      <c r="O19" s="77" t="s">
        <v>160</v>
      </c>
      <c r="P19" s="79" t="s">
        <v>161</v>
      </c>
      <c r="Q19" s="49"/>
      <c r="R19" s="56" t="str">
        <f t="shared" si="1"/>
        <v>ok</v>
      </c>
      <c r="S19" s="56" t="str">
        <f t="shared" si="8"/>
        <v>ok</v>
      </c>
      <c r="T19" s="56" t="str">
        <f t="shared" si="9"/>
        <v>ok</v>
      </c>
      <c r="U19" s="56" t="str">
        <f t="shared" si="10"/>
        <v>ok</v>
      </c>
      <c r="V19" s="56" t="str">
        <f t="shared" si="11"/>
        <v>ok</v>
      </c>
      <c r="W19" s="56" t="str">
        <f t="shared" si="12"/>
        <v>ok</v>
      </c>
      <c r="X19" s="56" t="str">
        <f t="shared" si="2"/>
        <v>ok</v>
      </c>
      <c r="Y19" s="56" t="str">
        <f t="shared" si="3"/>
        <v>ok</v>
      </c>
      <c r="Z19" s="56" t="str">
        <f t="shared" si="4"/>
        <v>ok</v>
      </c>
      <c r="AA19" s="56" t="str">
        <f t="shared" si="5"/>
        <v>ok</v>
      </c>
      <c r="AB19" s="56" t="str">
        <f t="shared" si="6"/>
        <v>ok</v>
      </c>
      <c r="AC19" s="56" t="str">
        <f t="shared" si="13"/>
        <v>ok</v>
      </c>
      <c r="AD19" s="56" t="str">
        <f t="shared" si="14"/>
        <v>ok</v>
      </c>
      <c r="AE19" s="56" t="str">
        <f t="shared" si="7"/>
        <v>ok</v>
      </c>
      <c r="AF19" s="5"/>
      <c r="AG19" s="11"/>
      <c r="AH19" s="11"/>
      <c r="AI19" s="11"/>
      <c r="AJ19" s="13" t="s">
        <v>5</v>
      </c>
      <c r="AK19" s="26"/>
      <c r="AL19" s="26"/>
      <c r="AM19" s="26"/>
    </row>
    <row r="20" spans="1:39" s="6" customFormat="1" ht="76.5" x14ac:dyDescent="0.2">
      <c r="A20" s="12">
        <v>8</v>
      </c>
      <c r="B20" s="37" t="str">
        <f t="shared" si="0"/>
        <v>ok</v>
      </c>
      <c r="C20" s="75" t="s">
        <v>118</v>
      </c>
      <c r="D20" s="77" t="s">
        <v>154</v>
      </c>
      <c r="E20" s="77" t="s">
        <v>155</v>
      </c>
      <c r="F20" s="77" t="s">
        <v>156</v>
      </c>
      <c r="G20" s="77"/>
      <c r="H20" s="89" t="s">
        <v>122</v>
      </c>
      <c r="I20" s="76" t="s">
        <v>163</v>
      </c>
      <c r="J20" s="89" t="s">
        <v>124</v>
      </c>
      <c r="K20" s="76" t="s">
        <v>164</v>
      </c>
      <c r="L20" s="78" t="s">
        <v>165</v>
      </c>
      <c r="M20" s="77" t="s">
        <v>127</v>
      </c>
      <c r="N20" s="77"/>
      <c r="O20" s="77" t="s">
        <v>348</v>
      </c>
      <c r="P20" s="79" t="s">
        <v>344</v>
      </c>
      <c r="Q20" s="49"/>
      <c r="R20" s="56" t="str">
        <f t="shared" si="1"/>
        <v>ok</v>
      </c>
      <c r="S20" s="56" t="str">
        <f t="shared" si="8"/>
        <v>ok</v>
      </c>
      <c r="T20" s="56" t="str">
        <f t="shared" si="9"/>
        <v>ok</v>
      </c>
      <c r="U20" s="56" t="str">
        <f t="shared" si="10"/>
        <v>ok</v>
      </c>
      <c r="V20" s="56" t="str">
        <f t="shared" si="11"/>
        <v>ok</v>
      </c>
      <c r="W20" s="56" t="str">
        <f t="shared" si="12"/>
        <v>ok</v>
      </c>
      <c r="X20" s="56" t="str">
        <f t="shared" si="2"/>
        <v>ok</v>
      </c>
      <c r="Y20" s="56" t="str">
        <f t="shared" si="3"/>
        <v>ok</v>
      </c>
      <c r="Z20" s="56" t="str">
        <f t="shared" si="4"/>
        <v>ok</v>
      </c>
      <c r="AA20" s="56" t="str">
        <f t="shared" si="5"/>
        <v>ok</v>
      </c>
      <c r="AB20" s="56" t="str">
        <f t="shared" si="6"/>
        <v>ok</v>
      </c>
      <c r="AC20" s="56" t="str">
        <f t="shared" si="13"/>
        <v>ok</v>
      </c>
      <c r="AD20" s="56" t="str">
        <f t="shared" si="14"/>
        <v>ok</v>
      </c>
      <c r="AE20" s="56" t="str">
        <f t="shared" si="7"/>
        <v>ok</v>
      </c>
      <c r="AF20" s="5"/>
      <c r="AG20" s="11"/>
      <c r="AH20" s="11"/>
      <c r="AI20" s="11"/>
      <c r="AJ20" s="13" t="s">
        <v>5</v>
      </c>
      <c r="AK20" s="26"/>
      <c r="AL20" s="26"/>
      <c r="AM20" s="26"/>
    </row>
    <row r="21" spans="1:39" s="6" customFormat="1" ht="38.25" x14ac:dyDescent="0.2">
      <c r="A21" s="12">
        <v>9</v>
      </c>
      <c r="B21" s="37" t="str">
        <f t="shared" si="0"/>
        <v>ok</v>
      </c>
      <c r="C21" s="75" t="s">
        <v>118</v>
      </c>
      <c r="D21" s="77" t="s">
        <v>167</v>
      </c>
      <c r="E21" s="77" t="s">
        <v>168</v>
      </c>
      <c r="F21" s="77" t="s">
        <v>169</v>
      </c>
      <c r="G21" s="77"/>
      <c r="H21" s="89" t="s">
        <v>122</v>
      </c>
      <c r="I21" s="76" t="s">
        <v>170</v>
      </c>
      <c r="J21" s="89" t="s">
        <v>124</v>
      </c>
      <c r="K21" s="76" t="s">
        <v>171</v>
      </c>
      <c r="L21" s="78" t="s">
        <v>172</v>
      </c>
      <c r="M21" s="77" t="s">
        <v>127</v>
      </c>
      <c r="N21" s="77"/>
      <c r="O21" s="77" t="s">
        <v>173</v>
      </c>
      <c r="P21" s="79" t="s">
        <v>174</v>
      </c>
      <c r="Q21" s="49"/>
      <c r="R21" s="56" t="str">
        <f t="shared" si="1"/>
        <v>ok</v>
      </c>
      <c r="S21" s="56" t="str">
        <f t="shared" si="8"/>
        <v>ok</v>
      </c>
      <c r="T21" s="56" t="str">
        <f t="shared" si="9"/>
        <v>ok</v>
      </c>
      <c r="U21" s="56" t="str">
        <f t="shared" si="10"/>
        <v>ok</v>
      </c>
      <c r="V21" s="56" t="str">
        <f t="shared" si="11"/>
        <v>ok</v>
      </c>
      <c r="W21" s="56" t="str">
        <f t="shared" si="12"/>
        <v>ok</v>
      </c>
      <c r="X21" s="56" t="str">
        <f t="shared" si="2"/>
        <v>ok</v>
      </c>
      <c r="Y21" s="56" t="str">
        <f t="shared" si="3"/>
        <v>ok</v>
      </c>
      <c r="Z21" s="56" t="str">
        <f t="shared" si="4"/>
        <v>ok</v>
      </c>
      <c r="AA21" s="56" t="str">
        <f t="shared" si="5"/>
        <v>ok</v>
      </c>
      <c r="AB21" s="56" t="str">
        <f t="shared" si="6"/>
        <v>ok</v>
      </c>
      <c r="AC21" s="56" t="str">
        <f t="shared" si="13"/>
        <v>ok</v>
      </c>
      <c r="AD21" s="56" t="str">
        <f t="shared" si="14"/>
        <v>ok</v>
      </c>
      <c r="AE21" s="56" t="str">
        <f t="shared" si="7"/>
        <v>ok</v>
      </c>
      <c r="AF21" s="5"/>
      <c r="AG21" s="11"/>
      <c r="AH21" s="11"/>
      <c r="AI21" s="11"/>
      <c r="AJ21" s="13" t="s">
        <v>5</v>
      </c>
      <c r="AK21" s="26"/>
      <c r="AL21" s="26"/>
      <c r="AM21" s="26"/>
    </row>
    <row r="22" spans="1:39" s="6" customFormat="1" ht="76.5" x14ac:dyDescent="0.2">
      <c r="A22" s="12">
        <v>10</v>
      </c>
      <c r="B22" s="37" t="str">
        <f t="shared" si="0"/>
        <v>ok</v>
      </c>
      <c r="C22" s="75" t="s">
        <v>118</v>
      </c>
      <c r="D22" s="77" t="s">
        <v>175</v>
      </c>
      <c r="E22" s="77" t="s">
        <v>176</v>
      </c>
      <c r="F22" s="77" t="s">
        <v>177</v>
      </c>
      <c r="G22" s="77"/>
      <c r="H22" s="89" t="s">
        <v>122</v>
      </c>
      <c r="I22" s="76" t="s">
        <v>178</v>
      </c>
      <c r="J22" s="89" t="s">
        <v>124</v>
      </c>
      <c r="K22" s="76" t="s">
        <v>179</v>
      </c>
      <c r="L22" s="78" t="s">
        <v>180</v>
      </c>
      <c r="M22" s="77" t="s">
        <v>127</v>
      </c>
      <c r="N22" s="77"/>
      <c r="O22" s="77" t="s">
        <v>348</v>
      </c>
      <c r="P22" s="79" t="s">
        <v>181</v>
      </c>
      <c r="Q22" s="49"/>
      <c r="R22" s="56" t="str">
        <f t="shared" si="1"/>
        <v>ok</v>
      </c>
      <c r="S22" s="56" t="str">
        <f t="shared" si="8"/>
        <v>ok</v>
      </c>
      <c r="T22" s="56" t="str">
        <f t="shared" si="9"/>
        <v>ok</v>
      </c>
      <c r="U22" s="56" t="str">
        <f t="shared" si="10"/>
        <v>ok</v>
      </c>
      <c r="V22" s="56" t="str">
        <f t="shared" si="11"/>
        <v>ok</v>
      </c>
      <c r="W22" s="56" t="str">
        <f t="shared" si="12"/>
        <v>ok</v>
      </c>
      <c r="X22" s="56" t="str">
        <f t="shared" si="2"/>
        <v>ok</v>
      </c>
      <c r="Y22" s="56" t="str">
        <f t="shared" si="3"/>
        <v>ok</v>
      </c>
      <c r="Z22" s="56" t="str">
        <f t="shared" si="4"/>
        <v>ok</v>
      </c>
      <c r="AA22" s="56" t="str">
        <f t="shared" si="5"/>
        <v>ok</v>
      </c>
      <c r="AB22" s="56" t="str">
        <f t="shared" si="6"/>
        <v>ok</v>
      </c>
      <c r="AC22" s="56" t="str">
        <f t="shared" si="13"/>
        <v>ok</v>
      </c>
      <c r="AD22" s="56" t="str">
        <f t="shared" si="14"/>
        <v>ok</v>
      </c>
      <c r="AE22" s="56" t="str">
        <f t="shared" si="7"/>
        <v>ok</v>
      </c>
      <c r="AF22" s="5"/>
      <c r="AG22" s="11"/>
      <c r="AH22" s="11"/>
      <c r="AI22" s="11"/>
      <c r="AJ22" s="13" t="s">
        <v>5</v>
      </c>
      <c r="AK22" s="26"/>
      <c r="AL22" s="26"/>
      <c r="AM22" s="26"/>
    </row>
    <row r="23" spans="1:39" s="6" customFormat="1" ht="63.75" x14ac:dyDescent="0.2">
      <c r="A23" s="12">
        <v>11</v>
      </c>
      <c r="B23" s="37" t="str">
        <f t="shared" si="0"/>
        <v>ok</v>
      </c>
      <c r="C23" s="75" t="s">
        <v>128</v>
      </c>
      <c r="D23" s="77" t="s">
        <v>183</v>
      </c>
      <c r="E23" s="77" t="s">
        <v>184</v>
      </c>
      <c r="F23" s="77" t="s">
        <v>185</v>
      </c>
      <c r="G23" s="77"/>
      <c r="H23" s="77" t="s">
        <v>122</v>
      </c>
      <c r="I23" s="77" t="s">
        <v>186</v>
      </c>
      <c r="J23" s="77" t="s">
        <v>124</v>
      </c>
      <c r="K23" s="77" t="s">
        <v>187</v>
      </c>
      <c r="L23" s="78" t="s">
        <v>188</v>
      </c>
      <c r="M23" s="77"/>
      <c r="N23" s="77"/>
      <c r="O23" s="77"/>
      <c r="P23" s="79"/>
      <c r="Q23" s="49"/>
      <c r="R23" s="56" t="str">
        <f t="shared" si="1"/>
        <v>ok</v>
      </c>
      <c r="S23" s="56" t="str">
        <f t="shared" si="8"/>
        <v>ok</v>
      </c>
      <c r="T23" s="56" t="str">
        <f t="shared" si="9"/>
        <v>ok</v>
      </c>
      <c r="U23" s="56" t="str">
        <f t="shared" si="10"/>
        <v>ok</v>
      </c>
      <c r="V23" s="56" t="str">
        <f t="shared" si="11"/>
        <v>ok</v>
      </c>
      <c r="W23" s="56" t="str">
        <f t="shared" si="12"/>
        <v>ok</v>
      </c>
      <c r="X23" s="56" t="str">
        <f t="shared" si="2"/>
        <v>ok</v>
      </c>
      <c r="Y23" s="56" t="str">
        <f t="shared" si="3"/>
        <v>ok</v>
      </c>
      <c r="Z23" s="56" t="str">
        <f t="shared" si="4"/>
        <v>ok</v>
      </c>
      <c r="AA23" s="56" t="str">
        <f t="shared" si="5"/>
        <v>ok</v>
      </c>
      <c r="AB23" s="56" t="str">
        <f t="shared" si="6"/>
        <v>ok</v>
      </c>
      <c r="AC23" s="56" t="str">
        <f t="shared" si="13"/>
        <v>ok</v>
      </c>
      <c r="AD23" s="56" t="str">
        <f t="shared" si="14"/>
        <v>ok</v>
      </c>
      <c r="AE23" s="56" t="str">
        <f t="shared" si="7"/>
        <v>ok</v>
      </c>
      <c r="AF23" s="5"/>
      <c r="AG23" s="11"/>
      <c r="AH23" s="11"/>
      <c r="AI23" s="11"/>
      <c r="AJ23" s="13" t="s">
        <v>5</v>
      </c>
      <c r="AK23" s="26"/>
      <c r="AL23" s="26"/>
      <c r="AM23" s="26"/>
    </row>
    <row r="24" spans="1:39" s="6" customFormat="1" ht="38.25" x14ac:dyDescent="0.2">
      <c r="A24" s="12">
        <v>12</v>
      </c>
      <c r="B24" s="37" t="str">
        <f t="shared" si="0"/>
        <v>ok</v>
      </c>
      <c r="C24" s="75" t="s">
        <v>118</v>
      </c>
      <c r="D24" s="98" t="s">
        <v>189</v>
      </c>
      <c r="E24" s="98" t="s">
        <v>190</v>
      </c>
      <c r="F24" s="99" t="s">
        <v>191</v>
      </c>
      <c r="G24" s="77"/>
      <c r="H24" s="77" t="s">
        <v>122</v>
      </c>
      <c r="I24" s="98" t="s">
        <v>192</v>
      </c>
      <c r="J24" s="98" t="s">
        <v>124</v>
      </c>
      <c r="K24" s="100" t="s">
        <v>193</v>
      </c>
      <c r="L24" s="100" t="s">
        <v>194</v>
      </c>
      <c r="M24" s="98" t="s">
        <v>162</v>
      </c>
      <c r="N24" s="77"/>
      <c r="O24" s="100" t="s">
        <v>195</v>
      </c>
      <c r="P24" s="79" t="s">
        <v>346</v>
      </c>
      <c r="Q24" s="49"/>
      <c r="R24" s="56" t="str">
        <f t="shared" si="1"/>
        <v>ok</v>
      </c>
      <c r="S24" s="56" t="str">
        <f t="shared" si="8"/>
        <v>ok</v>
      </c>
      <c r="T24" s="56" t="str">
        <f t="shared" si="9"/>
        <v>ok</v>
      </c>
      <c r="U24" s="56" t="str">
        <f t="shared" si="10"/>
        <v>ok</v>
      </c>
      <c r="V24" s="56" t="str">
        <f t="shared" si="11"/>
        <v>ok</v>
      </c>
      <c r="W24" s="56" t="str">
        <f t="shared" si="12"/>
        <v>ok</v>
      </c>
      <c r="X24" s="56" t="str">
        <f t="shared" si="2"/>
        <v>ok</v>
      </c>
      <c r="Y24" s="56" t="str">
        <f t="shared" si="3"/>
        <v>ok</v>
      </c>
      <c r="Z24" s="56" t="str">
        <f t="shared" si="4"/>
        <v>ok</v>
      </c>
      <c r="AA24" s="56" t="str">
        <f t="shared" si="5"/>
        <v>ok</v>
      </c>
      <c r="AB24" s="56" t="str">
        <f t="shared" si="6"/>
        <v>ok</v>
      </c>
      <c r="AC24" s="56" t="str">
        <f t="shared" si="13"/>
        <v>ok</v>
      </c>
      <c r="AD24" s="56" t="str">
        <f t="shared" si="14"/>
        <v>ok</v>
      </c>
      <c r="AE24" s="56" t="str">
        <f t="shared" si="7"/>
        <v>ok</v>
      </c>
      <c r="AF24" s="5"/>
      <c r="AG24" s="11"/>
      <c r="AH24" s="11"/>
      <c r="AI24" s="11"/>
      <c r="AJ24" s="13" t="s">
        <v>5</v>
      </c>
      <c r="AK24" s="26"/>
      <c r="AL24" s="26"/>
      <c r="AM24" s="26"/>
    </row>
    <row r="25" spans="1:39" s="6" customFormat="1" ht="140.25" x14ac:dyDescent="0.2">
      <c r="A25" s="12">
        <v>13</v>
      </c>
      <c r="B25" s="37" t="str">
        <f t="shared" si="0"/>
        <v>ok</v>
      </c>
      <c r="C25" s="75" t="s">
        <v>118</v>
      </c>
      <c r="D25" s="93" t="s">
        <v>196</v>
      </c>
      <c r="E25" s="94" t="s">
        <v>197</v>
      </c>
      <c r="F25" s="101" t="s">
        <v>198</v>
      </c>
      <c r="G25" s="77"/>
      <c r="H25" s="77" t="s">
        <v>122</v>
      </c>
      <c r="I25" s="77" t="s">
        <v>199</v>
      </c>
      <c r="J25" s="77" t="s">
        <v>124</v>
      </c>
      <c r="K25" s="77" t="s">
        <v>200</v>
      </c>
      <c r="L25" s="77" t="s">
        <v>201</v>
      </c>
      <c r="M25" s="77" t="s">
        <v>127</v>
      </c>
      <c r="N25" s="77"/>
      <c r="O25" s="77" t="s">
        <v>202</v>
      </c>
      <c r="P25" s="79" t="s">
        <v>203</v>
      </c>
      <c r="Q25" s="49"/>
      <c r="R25" s="56" t="str">
        <f t="shared" si="1"/>
        <v>ok</v>
      </c>
      <c r="S25" s="56" t="str">
        <f t="shared" si="8"/>
        <v>ok</v>
      </c>
      <c r="T25" s="56" t="str">
        <f t="shared" si="9"/>
        <v>ok</v>
      </c>
      <c r="U25" s="56" t="str">
        <f t="shared" si="10"/>
        <v>ok</v>
      </c>
      <c r="V25" s="56" t="str">
        <f t="shared" si="11"/>
        <v>ok</v>
      </c>
      <c r="W25" s="56" t="str">
        <f t="shared" si="12"/>
        <v>ok</v>
      </c>
      <c r="X25" s="56" t="str">
        <f t="shared" si="2"/>
        <v>ok</v>
      </c>
      <c r="Y25" s="56" t="str">
        <f t="shared" si="3"/>
        <v>ok</v>
      </c>
      <c r="Z25" s="56" t="str">
        <f t="shared" si="4"/>
        <v>ok</v>
      </c>
      <c r="AA25" s="56" t="str">
        <f t="shared" si="5"/>
        <v>ok</v>
      </c>
      <c r="AB25" s="56" t="str">
        <f t="shared" si="6"/>
        <v>ok</v>
      </c>
      <c r="AC25" s="56" t="str">
        <f t="shared" si="13"/>
        <v>ok</v>
      </c>
      <c r="AD25" s="56" t="str">
        <f t="shared" si="14"/>
        <v>ok</v>
      </c>
      <c r="AE25" s="56" t="str">
        <f t="shared" si="7"/>
        <v>ok</v>
      </c>
      <c r="AF25" s="5"/>
      <c r="AG25" s="11"/>
      <c r="AH25" s="11"/>
      <c r="AI25" s="11"/>
      <c r="AJ25" s="13" t="s">
        <v>5</v>
      </c>
      <c r="AK25" s="26"/>
      <c r="AL25" s="26"/>
      <c r="AM25" s="26"/>
    </row>
    <row r="26" spans="1:39" s="6" customFormat="1" ht="51" x14ac:dyDescent="0.2">
      <c r="A26" s="12">
        <v>14</v>
      </c>
      <c r="B26" s="37" t="str">
        <f t="shared" si="0"/>
        <v>ok</v>
      </c>
      <c r="C26" s="75" t="s">
        <v>182</v>
      </c>
      <c r="D26" s="77" t="s">
        <v>204</v>
      </c>
      <c r="E26" s="77" t="s">
        <v>205</v>
      </c>
      <c r="F26" s="77" t="s">
        <v>206</v>
      </c>
      <c r="G26" s="77"/>
      <c r="H26" s="77" t="s">
        <v>122</v>
      </c>
      <c r="I26" s="77" t="s">
        <v>207</v>
      </c>
      <c r="J26" s="77" t="s">
        <v>124</v>
      </c>
      <c r="K26" s="77" t="s">
        <v>208</v>
      </c>
      <c r="L26" s="78" t="s">
        <v>209</v>
      </c>
      <c r="M26" s="77" t="s">
        <v>127</v>
      </c>
      <c r="N26" s="77"/>
      <c r="O26" s="77" t="s">
        <v>127</v>
      </c>
      <c r="P26" s="102" t="s">
        <v>209</v>
      </c>
      <c r="Q26" s="49"/>
      <c r="R26" s="56" t="str">
        <f t="shared" si="1"/>
        <v>ok</v>
      </c>
      <c r="S26" s="56" t="str">
        <f t="shared" si="8"/>
        <v>ok</v>
      </c>
      <c r="T26" s="56" t="str">
        <f t="shared" si="9"/>
        <v>ok</v>
      </c>
      <c r="U26" s="56" t="str">
        <f t="shared" si="10"/>
        <v>ok</v>
      </c>
      <c r="V26" s="56" t="str">
        <f t="shared" si="11"/>
        <v>ok</v>
      </c>
      <c r="W26" s="56" t="str">
        <f t="shared" si="12"/>
        <v>ok</v>
      </c>
      <c r="X26" s="56" t="str">
        <f t="shared" si="2"/>
        <v>ok</v>
      </c>
      <c r="Y26" s="56" t="str">
        <f t="shared" si="3"/>
        <v>ok</v>
      </c>
      <c r="Z26" s="56" t="str">
        <f t="shared" si="4"/>
        <v>ok</v>
      </c>
      <c r="AA26" s="56" t="str">
        <f t="shared" si="5"/>
        <v>ok</v>
      </c>
      <c r="AB26" s="56" t="str">
        <f t="shared" si="6"/>
        <v>ok</v>
      </c>
      <c r="AC26" s="56" t="str">
        <f t="shared" si="13"/>
        <v>ok</v>
      </c>
      <c r="AD26" s="56" t="str">
        <f t="shared" si="14"/>
        <v>ok</v>
      </c>
      <c r="AE26" s="56" t="str">
        <f t="shared" si="7"/>
        <v>ok</v>
      </c>
      <c r="AF26" s="5"/>
      <c r="AG26" s="11"/>
      <c r="AH26" s="11"/>
      <c r="AI26" s="11"/>
      <c r="AJ26" s="13" t="s">
        <v>5</v>
      </c>
      <c r="AK26" s="26"/>
      <c r="AL26" s="26"/>
      <c r="AM26" s="26"/>
    </row>
    <row r="27" spans="1:39" s="6" customFormat="1" ht="76.5" x14ac:dyDescent="0.25">
      <c r="A27" s="12">
        <v>15</v>
      </c>
      <c r="B27" s="37" t="str">
        <f t="shared" si="0"/>
        <v>ok</v>
      </c>
      <c r="C27" s="75" t="s">
        <v>118</v>
      </c>
      <c r="D27" s="76" t="s">
        <v>210</v>
      </c>
      <c r="E27" s="76" t="s">
        <v>211</v>
      </c>
      <c r="F27" s="103" t="s">
        <v>212</v>
      </c>
      <c r="G27" s="77"/>
      <c r="H27" s="77" t="s">
        <v>122</v>
      </c>
      <c r="I27" s="76" t="s">
        <v>141</v>
      </c>
      <c r="J27" s="77" t="s">
        <v>124</v>
      </c>
      <c r="K27" s="76" t="s">
        <v>213</v>
      </c>
      <c r="L27" s="78" t="s">
        <v>166</v>
      </c>
      <c r="M27" s="77" t="s">
        <v>162</v>
      </c>
      <c r="N27" s="77"/>
      <c r="O27" s="77" t="s">
        <v>162</v>
      </c>
      <c r="P27" s="79" t="s">
        <v>346</v>
      </c>
      <c r="Q27" s="49"/>
      <c r="R27" s="56" t="str">
        <f t="shared" si="1"/>
        <v>ok</v>
      </c>
      <c r="S27" s="56" t="str">
        <f t="shared" si="8"/>
        <v>ok</v>
      </c>
      <c r="T27" s="56" t="str">
        <f t="shared" si="9"/>
        <v>ok</v>
      </c>
      <c r="U27" s="56" t="str">
        <f t="shared" si="10"/>
        <v>ok</v>
      </c>
      <c r="V27" s="56" t="str">
        <f t="shared" si="11"/>
        <v>ok</v>
      </c>
      <c r="W27" s="56" t="str">
        <f t="shared" si="12"/>
        <v>ok</v>
      </c>
      <c r="X27" s="56" t="str">
        <f t="shared" si="2"/>
        <v>ok</v>
      </c>
      <c r="Y27" s="56" t="str">
        <f t="shared" si="3"/>
        <v>ok</v>
      </c>
      <c r="Z27" s="56" t="str">
        <f t="shared" si="4"/>
        <v>ok</v>
      </c>
      <c r="AA27" s="56" t="str">
        <f t="shared" si="5"/>
        <v>ok</v>
      </c>
      <c r="AB27" s="56" t="str">
        <f t="shared" si="6"/>
        <v>ok</v>
      </c>
      <c r="AC27" s="56" t="str">
        <f t="shared" si="13"/>
        <v>ok</v>
      </c>
      <c r="AD27" s="56" t="str">
        <f t="shared" si="14"/>
        <v>ok</v>
      </c>
      <c r="AE27" s="56" t="str">
        <f t="shared" si="7"/>
        <v>ok</v>
      </c>
      <c r="AF27" s="5"/>
      <c r="AG27" s="11"/>
      <c r="AH27" s="11"/>
      <c r="AI27" s="11"/>
      <c r="AJ27" s="13" t="s">
        <v>5</v>
      </c>
      <c r="AK27" s="26"/>
      <c r="AL27" s="26"/>
      <c r="AM27" s="26"/>
    </row>
    <row r="28" spans="1:39" s="6" customFormat="1" ht="51" x14ac:dyDescent="0.2">
      <c r="A28" s="12">
        <v>16</v>
      </c>
      <c r="B28" s="37" t="str">
        <f t="shared" si="0"/>
        <v>ok</v>
      </c>
      <c r="C28" s="75" t="s">
        <v>182</v>
      </c>
      <c r="D28" s="77" t="s">
        <v>214</v>
      </c>
      <c r="E28" s="77" t="s">
        <v>215</v>
      </c>
      <c r="F28" s="77" t="s">
        <v>216</v>
      </c>
      <c r="G28" s="77"/>
      <c r="H28" s="77" t="s">
        <v>122</v>
      </c>
      <c r="I28" s="77" t="s">
        <v>217</v>
      </c>
      <c r="J28" s="77" t="s">
        <v>124</v>
      </c>
      <c r="K28" s="77" t="s">
        <v>219</v>
      </c>
      <c r="L28" s="77" t="s">
        <v>218</v>
      </c>
      <c r="M28" s="77" t="s">
        <v>162</v>
      </c>
      <c r="N28" s="77"/>
      <c r="O28" s="77" t="s">
        <v>162</v>
      </c>
      <c r="P28" s="79" t="s">
        <v>347</v>
      </c>
      <c r="Q28" s="49"/>
      <c r="R28" s="56" t="str">
        <f t="shared" si="1"/>
        <v>ok</v>
      </c>
      <c r="S28" s="56" t="str">
        <f t="shared" si="8"/>
        <v>ok</v>
      </c>
      <c r="T28" s="56" t="str">
        <f t="shared" si="9"/>
        <v>ok</v>
      </c>
      <c r="U28" s="56" t="str">
        <f t="shared" si="10"/>
        <v>ok</v>
      </c>
      <c r="V28" s="56" t="str">
        <f t="shared" si="11"/>
        <v>ok</v>
      </c>
      <c r="W28" s="56" t="str">
        <f t="shared" si="12"/>
        <v>ok</v>
      </c>
      <c r="X28" s="56" t="str">
        <f t="shared" si="2"/>
        <v>ok</v>
      </c>
      <c r="Y28" s="56" t="str">
        <f t="shared" si="3"/>
        <v>ok</v>
      </c>
      <c r="Z28" s="56" t="str">
        <f t="shared" si="4"/>
        <v>ok</v>
      </c>
      <c r="AA28" s="56" t="str">
        <f t="shared" si="5"/>
        <v>ok</v>
      </c>
      <c r="AB28" s="56" t="str">
        <f t="shared" si="6"/>
        <v>ok</v>
      </c>
      <c r="AC28" s="56" t="str">
        <f t="shared" si="13"/>
        <v>ok</v>
      </c>
      <c r="AD28" s="56" t="str">
        <f t="shared" si="14"/>
        <v>ok</v>
      </c>
      <c r="AE28" s="56" t="str">
        <f t="shared" si="7"/>
        <v>ok</v>
      </c>
      <c r="AF28" s="5"/>
      <c r="AG28" s="11"/>
      <c r="AH28" s="11"/>
      <c r="AI28" s="11"/>
      <c r="AJ28" s="13" t="s">
        <v>5</v>
      </c>
      <c r="AK28" s="26"/>
      <c r="AL28" s="26"/>
      <c r="AM28" s="26"/>
    </row>
    <row r="29" spans="1:39" s="6" customFormat="1" ht="75" x14ac:dyDescent="0.2">
      <c r="A29" s="12">
        <v>17</v>
      </c>
      <c r="B29" s="37" t="str">
        <f t="shared" si="0"/>
        <v>ok</v>
      </c>
      <c r="C29" s="75" t="s">
        <v>182</v>
      </c>
      <c r="D29" s="77" t="s">
        <v>214</v>
      </c>
      <c r="E29" s="77" t="s">
        <v>215</v>
      </c>
      <c r="F29" s="77" t="s">
        <v>216</v>
      </c>
      <c r="G29" s="77"/>
      <c r="H29" s="77" t="s">
        <v>122</v>
      </c>
      <c r="I29" s="105" t="s">
        <v>220</v>
      </c>
      <c r="J29" s="105" t="s">
        <v>124</v>
      </c>
      <c r="K29" s="104" t="s">
        <v>221</v>
      </c>
      <c r="L29" s="105" t="s">
        <v>222</v>
      </c>
      <c r="M29" s="105" t="s">
        <v>162</v>
      </c>
      <c r="N29" s="106"/>
      <c r="O29" s="106" t="s">
        <v>345</v>
      </c>
      <c r="P29" s="79" t="s">
        <v>347</v>
      </c>
      <c r="Q29" s="49"/>
      <c r="R29" s="56" t="str">
        <f t="shared" si="1"/>
        <v>ok</v>
      </c>
      <c r="S29" s="56" t="str">
        <f t="shared" si="8"/>
        <v>ok</v>
      </c>
      <c r="T29" s="56" t="str">
        <f t="shared" si="9"/>
        <v>ok</v>
      </c>
      <c r="U29" s="56" t="str">
        <f t="shared" si="10"/>
        <v>ok</v>
      </c>
      <c r="V29" s="56" t="str">
        <f t="shared" si="11"/>
        <v>ok</v>
      </c>
      <c r="W29" s="56" t="str">
        <f t="shared" si="12"/>
        <v>ok</v>
      </c>
      <c r="X29" s="56" t="str">
        <f t="shared" si="2"/>
        <v>ok</v>
      </c>
      <c r="Y29" s="56" t="str">
        <f t="shared" si="3"/>
        <v>ok</v>
      </c>
      <c r="Z29" s="56" t="str">
        <f t="shared" si="4"/>
        <v>ok</v>
      </c>
      <c r="AA29" s="56" t="str">
        <f t="shared" si="5"/>
        <v>ok</v>
      </c>
      <c r="AB29" s="56" t="str">
        <f t="shared" si="6"/>
        <v>ok</v>
      </c>
      <c r="AC29" s="56" t="str">
        <f t="shared" si="13"/>
        <v>ok</v>
      </c>
      <c r="AD29" s="56" t="str">
        <f t="shared" si="14"/>
        <v>ok</v>
      </c>
      <c r="AE29" s="56" t="str">
        <f t="shared" si="7"/>
        <v>ok</v>
      </c>
      <c r="AF29" s="5"/>
      <c r="AG29" s="11"/>
      <c r="AH29" s="11"/>
      <c r="AI29" s="11"/>
      <c r="AJ29" s="13" t="s">
        <v>5</v>
      </c>
      <c r="AK29" s="26"/>
      <c r="AL29" s="26"/>
      <c r="AM29" s="26"/>
    </row>
    <row r="30" spans="1:39" s="6" customFormat="1" ht="38.25" customHeight="1" x14ac:dyDescent="0.2">
      <c r="A30" s="12">
        <v>18</v>
      </c>
      <c r="B30" s="37" t="str">
        <f t="shared" si="0"/>
        <v>ok</v>
      </c>
      <c r="C30" s="75" t="s">
        <v>118</v>
      </c>
      <c r="D30" s="77" t="s">
        <v>223</v>
      </c>
      <c r="E30" s="77" t="s">
        <v>224</v>
      </c>
      <c r="F30" s="77" t="s">
        <v>225</v>
      </c>
      <c r="G30" s="77"/>
      <c r="H30" s="77" t="s">
        <v>122</v>
      </c>
      <c r="I30" s="77" t="s">
        <v>226</v>
      </c>
      <c r="J30" s="77" t="s">
        <v>124</v>
      </c>
      <c r="K30" s="77" t="s">
        <v>227</v>
      </c>
      <c r="L30" s="77" t="s">
        <v>230</v>
      </c>
      <c r="M30" s="77" t="s">
        <v>127</v>
      </c>
      <c r="N30" s="77"/>
      <c r="O30" s="77" t="s">
        <v>228</v>
      </c>
      <c r="P30" s="79" t="s">
        <v>229</v>
      </c>
      <c r="Q30" s="49"/>
      <c r="R30" s="56" t="str">
        <f t="shared" si="1"/>
        <v>ok</v>
      </c>
      <c r="S30" s="56" t="str">
        <f t="shared" si="8"/>
        <v>ok</v>
      </c>
      <c r="T30" s="56" t="str">
        <f t="shared" si="9"/>
        <v>ok</v>
      </c>
      <c r="U30" s="56" t="str">
        <f t="shared" si="10"/>
        <v>ok</v>
      </c>
      <c r="V30" s="56" t="str">
        <f t="shared" si="11"/>
        <v>ok</v>
      </c>
      <c r="W30" s="56" t="str">
        <f t="shared" si="12"/>
        <v>ok</v>
      </c>
      <c r="X30" s="56" t="str">
        <f t="shared" si="2"/>
        <v>ok</v>
      </c>
      <c r="Y30" s="56" t="str">
        <f t="shared" si="3"/>
        <v>ok</v>
      </c>
      <c r="Z30" s="56" t="str">
        <f t="shared" si="4"/>
        <v>ok</v>
      </c>
      <c r="AA30" s="56" t="str">
        <f t="shared" si="5"/>
        <v>ok</v>
      </c>
      <c r="AB30" s="56" t="str">
        <f t="shared" si="6"/>
        <v>ok</v>
      </c>
      <c r="AC30" s="56" t="str">
        <f t="shared" si="13"/>
        <v>ok</v>
      </c>
      <c r="AD30" s="56" t="str">
        <f t="shared" si="14"/>
        <v>ok</v>
      </c>
      <c r="AE30" s="56" t="str">
        <f t="shared" si="7"/>
        <v>ok</v>
      </c>
      <c r="AF30" s="5"/>
      <c r="AG30" s="11"/>
      <c r="AH30" s="11"/>
      <c r="AI30" s="11"/>
      <c r="AJ30" s="13" t="s">
        <v>5</v>
      </c>
      <c r="AK30" s="26"/>
      <c r="AL30" s="26"/>
      <c r="AM30" s="26"/>
    </row>
    <row r="31" spans="1:39" s="6" customFormat="1" ht="38.25" x14ac:dyDescent="0.2">
      <c r="A31" s="12">
        <v>19</v>
      </c>
      <c r="B31" s="37" t="str">
        <f t="shared" si="0"/>
        <v>ok</v>
      </c>
      <c r="C31" s="75" t="s">
        <v>118</v>
      </c>
      <c r="D31" s="77" t="s">
        <v>223</v>
      </c>
      <c r="E31" s="77" t="s">
        <v>224</v>
      </c>
      <c r="F31" s="77" t="s">
        <v>225</v>
      </c>
      <c r="G31" s="77"/>
      <c r="H31" s="77" t="s">
        <v>122</v>
      </c>
      <c r="I31" s="77" t="s">
        <v>226</v>
      </c>
      <c r="J31" s="77" t="s">
        <v>124</v>
      </c>
      <c r="K31" s="77" t="s">
        <v>227</v>
      </c>
      <c r="L31" s="77" t="s">
        <v>231</v>
      </c>
      <c r="M31" s="77" t="s">
        <v>127</v>
      </c>
      <c r="N31" s="77"/>
      <c r="O31" s="77" t="s">
        <v>232</v>
      </c>
      <c r="P31" s="79" t="s">
        <v>233</v>
      </c>
      <c r="Q31" s="49"/>
      <c r="R31" s="56" t="str">
        <f t="shared" si="1"/>
        <v>ok</v>
      </c>
      <c r="S31" s="56" t="str">
        <f t="shared" si="8"/>
        <v>ok</v>
      </c>
      <c r="T31" s="56" t="str">
        <f t="shared" si="9"/>
        <v>ok</v>
      </c>
      <c r="U31" s="56" t="str">
        <f t="shared" si="10"/>
        <v>ok</v>
      </c>
      <c r="V31" s="56" t="str">
        <f t="shared" si="11"/>
        <v>ok</v>
      </c>
      <c r="W31" s="56" t="str">
        <f t="shared" si="12"/>
        <v>ok</v>
      </c>
      <c r="X31" s="56" t="str">
        <f t="shared" si="2"/>
        <v>ok</v>
      </c>
      <c r="Y31" s="56" t="str">
        <f t="shared" si="3"/>
        <v>ok</v>
      </c>
      <c r="Z31" s="56" t="str">
        <f t="shared" si="4"/>
        <v>ok</v>
      </c>
      <c r="AA31" s="56" t="str">
        <f t="shared" si="5"/>
        <v>ok</v>
      </c>
      <c r="AB31" s="56" t="str">
        <f t="shared" si="6"/>
        <v>ok</v>
      </c>
      <c r="AC31" s="56" t="str">
        <f t="shared" si="13"/>
        <v>ok</v>
      </c>
      <c r="AD31" s="56" t="str">
        <f t="shared" si="14"/>
        <v>ok</v>
      </c>
      <c r="AE31" s="56" t="str">
        <f t="shared" si="7"/>
        <v>ok</v>
      </c>
      <c r="AF31" s="5"/>
      <c r="AG31" s="11"/>
      <c r="AH31" s="11"/>
      <c r="AI31" s="11"/>
      <c r="AJ31" s="13" t="s">
        <v>5</v>
      </c>
      <c r="AK31" s="26"/>
      <c r="AL31" s="26"/>
      <c r="AM31" s="26"/>
    </row>
    <row r="32" spans="1:39" s="6" customFormat="1" ht="76.5" x14ac:dyDescent="0.2">
      <c r="A32" s="12">
        <v>20</v>
      </c>
      <c r="B32" s="37" t="str">
        <f t="shared" si="0"/>
        <v>ok</v>
      </c>
      <c r="C32" s="75" t="s">
        <v>128</v>
      </c>
      <c r="D32" s="77" t="s">
        <v>234</v>
      </c>
      <c r="E32" s="77" t="s">
        <v>235</v>
      </c>
      <c r="F32" s="77" t="s">
        <v>236</v>
      </c>
      <c r="G32" s="77"/>
      <c r="H32" s="77" t="s">
        <v>122</v>
      </c>
      <c r="I32" s="77" t="s">
        <v>237</v>
      </c>
      <c r="J32" s="77" t="s">
        <v>124</v>
      </c>
      <c r="K32" s="77" t="s">
        <v>238</v>
      </c>
      <c r="L32" s="78" t="s">
        <v>239</v>
      </c>
      <c r="M32" s="77"/>
      <c r="N32" s="77"/>
      <c r="O32" s="77"/>
      <c r="P32" s="102"/>
      <c r="Q32" s="49"/>
      <c r="R32" s="56" t="str">
        <f t="shared" si="1"/>
        <v>ok</v>
      </c>
      <c r="S32" s="56" t="str">
        <f t="shared" si="8"/>
        <v>ok</v>
      </c>
      <c r="T32" s="56" t="str">
        <f t="shared" si="9"/>
        <v>ok</v>
      </c>
      <c r="U32" s="56" t="str">
        <f t="shared" si="10"/>
        <v>ok</v>
      </c>
      <c r="V32" s="56" t="str">
        <f t="shared" si="11"/>
        <v>ok</v>
      </c>
      <c r="W32" s="56" t="str">
        <f t="shared" si="12"/>
        <v>ok</v>
      </c>
      <c r="X32" s="56" t="str">
        <f t="shared" si="2"/>
        <v>ok</v>
      </c>
      <c r="Y32" s="56" t="str">
        <f t="shared" si="3"/>
        <v>ok</v>
      </c>
      <c r="Z32" s="56" t="str">
        <f t="shared" si="4"/>
        <v>ok</v>
      </c>
      <c r="AA32" s="56" t="str">
        <f t="shared" si="5"/>
        <v>ok</v>
      </c>
      <c r="AB32" s="56" t="str">
        <f t="shared" si="6"/>
        <v>ok</v>
      </c>
      <c r="AC32" s="56" t="str">
        <f t="shared" si="13"/>
        <v>ok</v>
      </c>
      <c r="AD32" s="56" t="str">
        <f t="shared" si="14"/>
        <v>ok</v>
      </c>
      <c r="AE32" s="56" t="str">
        <f t="shared" si="7"/>
        <v>ok</v>
      </c>
      <c r="AF32" s="5"/>
      <c r="AG32" s="11"/>
      <c r="AH32" s="11"/>
      <c r="AI32" s="11"/>
      <c r="AJ32" s="13" t="s">
        <v>5</v>
      </c>
      <c r="AK32" s="26"/>
      <c r="AL32" s="26"/>
      <c r="AM32" s="26"/>
    </row>
    <row r="33" spans="1:39" s="130" customFormat="1" ht="153" x14ac:dyDescent="0.2">
      <c r="A33" s="119" t="s">
        <v>352</v>
      </c>
      <c r="B33" s="120" t="str">
        <f t="shared" si="0"/>
        <v>ok</v>
      </c>
      <c r="C33" s="121" t="s">
        <v>118</v>
      </c>
      <c r="D33" s="122" t="s">
        <v>234</v>
      </c>
      <c r="E33" s="122" t="s">
        <v>235</v>
      </c>
      <c r="F33" s="122" t="s">
        <v>236</v>
      </c>
      <c r="G33" s="122"/>
      <c r="H33" s="122" t="s">
        <v>122</v>
      </c>
      <c r="I33" s="123" t="s">
        <v>220</v>
      </c>
      <c r="J33" s="122" t="s">
        <v>124</v>
      </c>
      <c r="K33" s="123" t="s">
        <v>240</v>
      </c>
      <c r="L33" s="124" t="s">
        <v>241</v>
      </c>
      <c r="M33" s="122" t="s">
        <v>127</v>
      </c>
      <c r="N33" s="122"/>
      <c r="O33" s="122" t="s">
        <v>242</v>
      </c>
      <c r="P33" s="125" t="s">
        <v>243</v>
      </c>
      <c r="Q33" s="126"/>
      <c r="R33" s="127" t="str">
        <f t="shared" si="1"/>
        <v>ok</v>
      </c>
      <c r="S33" s="127" t="str">
        <f t="shared" si="8"/>
        <v>ok</v>
      </c>
      <c r="T33" s="127" t="str">
        <f t="shared" si="9"/>
        <v>ok</v>
      </c>
      <c r="U33" s="127" t="str">
        <f t="shared" si="10"/>
        <v>ok</v>
      </c>
      <c r="V33" s="127" t="str">
        <f t="shared" si="11"/>
        <v>ok</v>
      </c>
      <c r="W33" s="127" t="str">
        <f t="shared" si="12"/>
        <v>ok</v>
      </c>
      <c r="X33" s="127" t="str">
        <f t="shared" si="2"/>
        <v>ok</v>
      </c>
      <c r="Y33" s="127" t="str">
        <f t="shared" si="3"/>
        <v>ok</v>
      </c>
      <c r="Z33" s="127" t="str">
        <f t="shared" si="4"/>
        <v>ok</v>
      </c>
      <c r="AA33" s="127" t="str">
        <f t="shared" si="5"/>
        <v>ok</v>
      </c>
      <c r="AB33" s="127" t="str">
        <f t="shared" si="6"/>
        <v>ok</v>
      </c>
      <c r="AC33" s="127" t="str">
        <f t="shared" si="13"/>
        <v>ok</v>
      </c>
      <c r="AD33" s="127" t="str">
        <f t="shared" si="14"/>
        <v>ok</v>
      </c>
      <c r="AE33" s="127" t="str">
        <f t="shared" si="7"/>
        <v>ok</v>
      </c>
      <c r="AF33" s="5"/>
      <c r="AG33" s="46"/>
      <c r="AH33" s="46"/>
      <c r="AI33" s="46"/>
      <c r="AJ33" s="128" t="s">
        <v>5</v>
      </c>
      <c r="AK33" s="129"/>
      <c r="AL33" s="129"/>
      <c r="AM33" s="129"/>
    </row>
    <row r="34" spans="1:39" s="6" customFormat="1" ht="89.25" x14ac:dyDescent="0.2">
      <c r="A34" s="12">
        <v>22</v>
      </c>
      <c r="B34" s="37" t="str">
        <f t="shared" si="0"/>
        <v>ok</v>
      </c>
      <c r="C34" s="75" t="s">
        <v>118</v>
      </c>
      <c r="D34" s="77" t="s">
        <v>244</v>
      </c>
      <c r="E34" s="77" t="s">
        <v>245</v>
      </c>
      <c r="F34" s="77" t="s">
        <v>246</v>
      </c>
      <c r="G34" s="77"/>
      <c r="H34" s="77" t="s">
        <v>122</v>
      </c>
      <c r="I34" s="77" t="s">
        <v>247</v>
      </c>
      <c r="J34" s="77" t="s">
        <v>124</v>
      </c>
      <c r="K34" s="77" t="s">
        <v>248</v>
      </c>
      <c r="L34" s="77" t="s">
        <v>249</v>
      </c>
      <c r="M34" s="77" t="s">
        <v>162</v>
      </c>
      <c r="N34" s="107"/>
      <c r="O34" s="77"/>
      <c r="P34" s="77" t="s">
        <v>250</v>
      </c>
      <c r="Q34" s="49"/>
      <c r="R34" s="56" t="str">
        <f>IF(COUNTA($C34:$P34)=0,"",IF(ISBLANK($C34),"Empty cell",IF(OR($C34="I",$C34="R",$C34="T"),"ok","Entry should be one of 'I', 'R', or 'T'")))</f>
        <v>ok</v>
      </c>
      <c r="S34" s="56" t="str">
        <f>IF(COUNTA($C34:$P34)=0,"",IF(ISBLANK(D34),"Empty cell","ok"))</f>
        <v>ok</v>
      </c>
      <c r="T34" s="56" t="str">
        <f>IF(COUNTA($C34:$P34)=0,"",IF(ISBLANK(E34),"Empty cell","ok"))</f>
        <v>ok</v>
      </c>
      <c r="U34" s="56" t="str">
        <f>IF(COUNTA($C34:$P34)=0,"",IF(ISBLANK(F34),"Empty cell",IF(IF(ISERROR(FIND("@",F34)),1,0)+IF(ISERROR(FIND(".",F34)),1,0)&gt;0,"Entry is not an email address","ok")))</f>
        <v>ok</v>
      </c>
      <c r="V34" s="56" t="str">
        <f>IF(COUNTA($C34:$P34)=0,"",IF(G34="D",IF(ISBLANK(H34),"ok","Entries should not be made in both columns"),IF(ISBLANK(G34),IF(ISBLANK(H34),"Empty cell","ok"),"Entry should be 'D'")))</f>
        <v>ok</v>
      </c>
      <c r="W34" s="56" t="str">
        <f>IF(COUNTA($C34:$P34)=0,"",IF(G34="D",IF(ISBLANK(H34),"ok","Entries should not be made in both columns"),IF(ISBLANK(G34),IF(ISBLANK(H34),"Empty cell","ok"),IF(ISBLANK(H34),"ok","Entries should not be made in both columns"))))</f>
        <v>ok</v>
      </c>
      <c r="X34" s="56" t="str">
        <f>IF(COUNTA($C34:$P34)=0,"",IF(ISBLANK($I34),"Empty cell","ok"))</f>
        <v>ok</v>
      </c>
      <c r="Y34" s="56" t="str">
        <f>IF(COUNTA($C34:$P34)=0,"",IF(ISBLANK($J34),"Empty cell","ok"))</f>
        <v>ok</v>
      </c>
      <c r="Z34" s="56" t="str">
        <f>IF(COUNTA($C34:$P34)=0,"",IF(ISBLANK($K34),"Empty cell","ok"))</f>
        <v>ok</v>
      </c>
      <c r="AA34" s="56" t="str">
        <f>IF(COUNTA($C34:$P34)=0,"",IF(ISBLANK($L34),"Empty cell","ok"))</f>
        <v>ok</v>
      </c>
      <c r="AB34" s="56" t="str">
        <f>IF(COUNTA($C34:$P34)=0,"",IF(C34="T",IF(ISBLANK($M34),"ok","No entry should be made"),IF(ISBLANK($M34),"Empty cell",IF(OR($M34="V",$M34="NV"),"ok","Entry should be one of 'V' or 'NV'"))))</f>
        <v>ok</v>
      </c>
      <c r="AC34" s="56" t="str">
        <f>IF(COUNTA($C34:$P34)=0,"",IF(C34="T",IF(ISBLANK($O34),"ok","No entry should be made"),IF(O34="D",IF(ISBLANK(P34),"ok","Entries should not be made in both columns"),IF(ISBLANK(O34),IF(ISBLANK(P34),"Empty cell","ok"),"Entry should be 'D'"))))</f>
        <v>ok</v>
      </c>
      <c r="AD34" s="56" t="str">
        <f>IF(COUNTA($C34:$P34)=0,"",IF(C34="T",IF(ISBLANK($P34),"ok","No entry should be made"),IF(O34="D",IF(ISBLANK(P34),"ok","Entries should not be made in both columns"),IF(ISBLANK(O34),IF(ISBLANK(P34),"Empty cell","ok"),IF(ISBLANK(P34),"ok","Entries should not be made in both columns")))))</f>
        <v>ok</v>
      </c>
      <c r="AE34" s="56" t="str">
        <f>IF(COUNTA($C34:$P34)=0,"",IF(C34="T",IF(ISBLANK(#REF!),"ok","No entry should be made"),IF(ISBLANK(#REF!),"Empty cell","ok")))</f>
        <v>ok</v>
      </c>
      <c r="AF34" s="5"/>
      <c r="AG34" s="11"/>
      <c r="AH34" s="11"/>
      <c r="AI34" s="11"/>
      <c r="AJ34" s="13" t="s">
        <v>5</v>
      </c>
      <c r="AK34" s="26"/>
      <c r="AL34" s="26"/>
      <c r="AM34" s="26"/>
    </row>
    <row r="35" spans="1:39" s="6" customFormat="1" ht="38.25" x14ac:dyDescent="0.2">
      <c r="A35" s="12">
        <v>23</v>
      </c>
      <c r="B35" s="37" t="str">
        <f t="shared" si="0"/>
        <v>ok</v>
      </c>
      <c r="C35" s="75" t="s">
        <v>118</v>
      </c>
      <c r="D35" s="77" t="s">
        <v>244</v>
      </c>
      <c r="E35" s="77" t="s">
        <v>251</v>
      </c>
      <c r="F35" s="77" t="s">
        <v>252</v>
      </c>
      <c r="G35" s="77"/>
      <c r="H35" s="77" t="s">
        <v>122</v>
      </c>
      <c r="I35" s="77" t="s">
        <v>132</v>
      </c>
      <c r="J35" s="77" t="s">
        <v>124</v>
      </c>
      <c r="K35" s="77" t="s">
        <v>254</v>
      </c>
      <c r="L35" s="77" t="s">
        <v>253</v>
      </c>
      <c r="M35" s="77" t="s">
        <v>127</v>
      </c>
      <c r="N35" s="77"/>
      <c r="O35" s="77" t="s">
        <v>255</v>
      </c>
      <c r="P35" s="79" t="s">
        <v>256</v>
      </c>
      <c r="Q35" s="49"/>
      <c r="R35" s="56" t="str">
        <f t="shared" si="1"/>
        <v>ok</v>
      </c>
      <c r="S35" s="56" t="str">
        <f t="shared" si="8"/>
        <v>ok</v>
      </c>
      <c r="T35" s="56" t="str">
        <f t="shared" si="9"/>
        <v>ok</v>
      </c>
      <c r="U35" s="56" t="str">
        <f t="shared" si="10"/>
        <v>ok</v>
      </c>
      <c r="V35" s="56" t="str">
        <f t="shared" si="11"/>
        <v>ok</v>
      </c>
      <c r="W35" s="56" t="str">
        <f t="shared" si="12"/>
        <v>ok</v>
      </c>
      <c r="X35" s="56" t="str">
        <f t="shared" si="2"/>
        <v>ok</v>
      </c>
      <c r="Y35" s="56" t="str">
        <f t="shared" si="3"/>
        <v>ok</v>
      </c>
      <c r="Z35" s="56" t="str">
        <f t="shared" si="4"/>
        <v>ok</v>
      </c>
      <c r="AA35" s="56" t="str">
        <f t="shared" si="5"/>
        <v>ok</v>
      </c>
      <c r="AB35" s="56" t="str">
        <f t="shared" si="6"/>
        <v>ok</v>
      </c>
      <c r="AC35" s="56" t="str">
        <f t="shared" si="13"/>
        <v>ok</v>
      </c>
      <c r="AD35" s="56" t="str">
        <f t="shared" si="14"/>
        <v>ok</v>
      </c>
      <c r="AE35" s="56" t="str">
        <f t="shared" si="7"/>
        <v>ok</v>
      </c>
      <c r="AF35" s="5"/>
      <c r="AG35" s="11"/>
      <c r="AH35" s="11"/>
      <c r="AI35" s="11"/>
      <c r="AJ35" s="13" t="s">
        <v>5</v>
      </c>
      <c r="AK35" s="26"/>
      <c r="AL35" s="26"/>
      <c r="AM35" s="26"/>
    </row>
    <row r="36" spans="1:39" s="6" customFormat="1" ht="25.5" x14ac:dyDescent="0.2">
      <c r="A36" s="12">
        <v>24</v>
      </c>
      <c r="B36" s="37" t="str">
        <f t="shared" si="0"/>
        <v>ok</v>
      </c>
      <c r="C36" s="75" t="s">
        <v>128</v>
      </c>
      <c r="D36" s="76" t="s">
        <v>244</v>
      </c>
      <c r="E36" s="76" t="s">
        <v>257</v>
      </c>
      <c r="F36" s="76" t="s">
        <v>258</v>
      </c>
      <c r="G36" s="77"/>
      <c r="H36" s="77" t="s">
        <v>122</v>
      </c>
      <c r="I36" s="76" t="s">
        <v>259</v>
      </c>
      <c r="J36" s="77" t="s">
        <v>124</v>
      </c>
      <c r="K36" s="76" t="s">
        <v>166</v>
      </c>
      <c r="L36" s="78" t="s">
        <v>166</v>
      </c>
      <c r="M36" s="77"/>
      <c r="N36" s="77"/>
      <c r="O36" s="77"/>
      <c r="P36" s="79"/>
      <c r="Q36" s="49"/>
      <c r="R36" s="56" t="str">
        <f t="shared" si="1"/>
        <v>ok</v>
      </c>
      <c r="S36" s="56" t="str">
        <f t="shared" si="8"/>
        <v>ok</v>
      </c>
      <c r="T36" s="56" t="str">
        <f t="shared" si="9"/>
        <v>ok</v>
      </c>
      <c r="U36" s="56" t="str">
        <f t="shared" si="10"/>
        <v>ok</v>
      </c>
      <c r="V36" s="56" t="str">
        <f t="shared" si="11"/>
        <v>ok</v>
      </c>
      <c r="W36" s="56" t="str">
        <f t="shared" si="12"/>
        <v>ok</v>
      </c>
      <c r="X36" s="56" t="str">
        <f t="shared" si="2"/>
        <v>ok</v>
      </c>
      <c r="Y36" s="56" t="str">
        <f t="shared" si="3"/>
        <v>ok</v>
      </c>
      <c r="Z36" s="56" t="str">
        <f t="shared" si="4"/>
        <v>ok</v>
      </c>
      <c r="AA36" s="56" t="str">
        <f t="shared" si="5"/>
        <v>ok</v>
      </c>
      <c r="AB36" s="56" t="str">
        <f t="shared" si="6"/>
        <v>ok</v>
      </c>
      <c r="AC36" s="56" t="str">
        <f t="shared" si="13"/>
        <v>ok</v>
      </c>
      <c r="AD36" s="56" t="str">
        <f t="shared" si="14"/>
        <v>ok</v>
      </c>
      <c r="AE36" s="56" t="str">
        <f t="shared" si="7"/>
        <v>ok</v>
      </c>
      <c r="AF36" s="5"/>
      <c r="AG36" s="11"/>
      <c r="AH36" s="11"/>
      <c r="AI36" s="11"/>
      <c r="AJ36" s="13" t="s">
        <v>5</v>
      </c>
      <c r="AK36" s="26"/>
      <c r="AL36" s="26"/>
      <c r="AM36" s="26"/>
    </row>
    <row r="37" spans="1:39" s="6" customFormat="1" ht="51" x14ac:dyDescent="0.2">
      <c r="A37" s="12">
        <v>25</v>
      </c>
      <c r="B37" s="37" t="str">
        <f t="shared" ref="B37:B61" si="15">IF(COUNTIF(R37:AE37,"")=No_of_Columns,"",IF(COUNTIF(R37:AE37,"ok")=No_of_Columns,"ok","Incomplete"))</f>
        <v>ok</v>
      </c>
      <c r="C37" s="75" t="s">
        <v>118</v>
      </c>
      <c r="D37" s="76" t="s">
        <v>260</v>
      </c>
      <c r="E37" s="76" t="s">
        <v>261</v>
      </c>
      <c r="F37" s="76" t="s">
        <v>262</v>
      </c>
      <c r="G37" s="77"/>
      <c r="H37" s="77" t="s">
        <v>122</v>
      </c>
      <c r="I37" s="76" t="s">
        <v>141</v>
      </c>
      <c r="J37" s="76" t="s">
        <v>124</v>
      </c>
      <c r="K37" s="76" t="s">
        <v>263</v>
      </c>
      <c r="L37" s="78" t="s">
        <v>264</v>
      </c>
      <c r="M37" s="77" t="s">
        <v>127</v>
      </c>
      <c r="N37" s="77"/>
      <c r="O37" s="77" t="s">
        <v>127</v>
      </c>
      <c r="P37" s="79" t="s">
        <v>265</v>
      </c>
      <c r="Q37" s="49"/>
      <c r="R37" s="56" t="str">
        <f t="shared" si="1"/>
        <v>ok</v>
      </c>
      <c r="S37" s="56" t="str">
        <f t="shared" ref="S37:S59" si="16">IF(COUNTA($C37:$P37)=0,"",IF(ISBLANK(D37),"Empty cell","ok"))</f>
        <v>ok</v>
      </c>
      <c r="T37" s="56" t="str">
        <f t="shared" ref="T37:T61" si="17">IF(COUNTA($C37:$P37)=0,"",IF(ISBLANK(E37),"Empty cell","ok"))</f>
        <v>ok</v>
      </c>
      <c r="U37" s="56" t="str">
        <f t="shared" si="10"/>
        <v>ok</v>
      </c>
      <c r="V37" s="56" t="str">
        <f t="shared" si="11"/>
        <v>ok</v>
      </c>
      <c r="W37" s="56" t="str">
        <f t="shared" si="12"/>
        <v>ok</v>
      </c>
      <c r="X37" s="56" t="str">
        <f t="shared" si="2"/>
        <v>ok</v>
      </c>
      <c r="Y37" s="56" t="str">
        <f t="shared" si="3"/>
        <v>ok</v>
      </c>
      <c r="Z37" s="56" t="str">
        <f t="shared" si="4"/>
        <v>ok</v>
      </c>
      <c r="AA37" s="56" t="str">
        <f t="shared" si="5"/>
        <v>ok</v>
      </c>
      <c r="AB37" s="56" t="str">
        <f t="shared" ref="AB37:AB61" si="18">IF(COUNTA($C37:$P37)=0,"",IF(C37="T",IF(ISBLANK($M37),"ok","No entry should be made"),IF(ISBLANK($M37),"Empty cell",IF(OR($M37="V",$M37="NV"),"ok","Entry should be one of 'V' or 'NV'"))))</f>
        <v>ok</v>
      </c>
      <c r="AC37" s="56" t="str">
        <f t="shared" ref="AC37:AC61" si="19">IF(COUNTA($C37:$P37)=0,"",IF(C37="T",IF(ISBLANK($N37),"ok","No entry should be made"),IF(N37="D",IF(ISBLANK(O37),"ok","Entries should not be made in both columns"),IF(ISBLANK(N37),IF(ISBLANK(O37),"Empty cell","ok"),"Entry should be 'D'"))))</f>
        <v>ok</v>
      </c>
      <c r="AD37" s="56" t="str">
        <f t="shared" si="14"/>
        <v>ok</v>
      </c>
      <c r="AE37" s="56" t="str">
        <f t="shared" ref="AE37:AE61" si="20">IF(COUNTA($C37:$P37)=0,"",IF(C37="T",IF(ISBLANK($P37),"ok","No entry should be made"),IF(ISBLANK($P37),"Empty cell","ok")))</f>
        <v>ok</v>
      </c>
      <c r="AF37" s="5"/>
      <c r="AG37" s="11"/>
      <c r="AH37" s="11"/>
      <c r="AI37" s="11"/>
      <c r="AJ37" s="13" t="s">
        <v>5</v>
      </c>
      <c r="AK37" s="26"/>
      <c r="AL37" s="26"/>
      <c r="AM37" s="26"/>
    </row>
    <row r="38" spans="1:39" s="6" customFormat="1" ht="63.75" x14ac:dyDescent="0.2">
      <c r="A38" s="12">
        <v>26</v>
      </c>
      <c r="B38" s="37" t="str">
        <f t="shared" si="15"/>
        <v>ok</v>
      </c>
      <c r="C38" s="75" t="s">
        <v>128</v>
      </c>
      <c r="D38" s="77" t="s">
        <v>266</v>
      </c>
      <c r="E38" s="77" t="s">
        <v>267</v>
      </c>
      <c r="F38" s="77" t="s">
        <v>268</v>
      </c>
      <c r="G38" s="77"/>
      <c r="H38" s="77" t="s">
        <v>342</v>
      </c>
      <c r="I38" s="77" t="s">
        <v>220</v>
      </c>
      <c r="J38" s="77" t="s">
        <v>124</v>
      </c>
      <c r="K38" s="77" t="s">
        <v>269</v>
      </c>
      <c r="L38" s="77" t="s">
        <v>270</v>
      </c>
      <c r="M38" s="77"/>
      <c r="N38" s="77"/>
      <c r="O38" s="77"/>
      <c r="P38" s="79"/>
      <c r="Q38" s="49"/>
      <c r="R38" s="56" t="str">
        <f t="shared" si="1"/>
        <v>ok</v>
      </c>
      <c r="S38" s="56" t="str">
        <f t="shared" si="16"/>
        <v>ok</v>
      </c>
      <c r="T38" s="56" t="str">
        <f t="shared" si="17"/>
        <v>ok</v>
      </c>
      <c r="U38" s="56" t="str">
        <f t="shared" si="10"/>
        <v>ok</v>
      </c>
      <c r="V38" s="56" t="str">
        <f t="shared" si="11"/>
        <v>ok</v>
      </c>
      <c r="W38" s="56" t="str">
        <f t="shared" si="12"/>
        <v>ok</v>
      </c>
      <c r="X38" s="56" t="str">
        <f t="shared" si="2"/>
        <v>ok</v>
      </c>
      <c r="Y38" s="56" t="str">
        <f t="shared" si="3"/>
        <v>ok</v>
      </c>
      <c r="Z38" s="56" t="str">
        <f t="shared" si="4"/>
        <v>ok</v>
      </c>
      <c r="AA38" s="56" t="str">
        <f t="shared" si="5"/>
        <v>ok</v>
      </c>
      <c r="AB38" s="56" t="str">
        <f t="shared" si="18"/>
        <v>ok</v>
      </c>
      <c r="AC38" s="56" t="str">
        <f t="shared" si="19"/>
        <v>ok</v>
      </c>
      <c r="AD38" s="56" t="str">
        <f t="shared" si="14"/>
        <v>ok</v>
      </c>
      <c r="AE38" s="56" t="str">
        <f t="shared" si="20"/>
        <v>ok</v>
      </c>
      <c r="AF38" s="5"/>
      <c r="AG38" s="11"/>
      <c r="AH38" s="11"/>
      <c r="AI38" s="11"/>
      <c r="AJ38" s="13" t="s">
        <v>5</v>
      </c>
      <c r="AK38" s="26"/>
      <c r="AL38" s="26"/>
      <c r="AM38" s="26"/>
    </row>
    <row r="39" spans="1:39" s="6" customFormat="1" ht="63.75" x14ac:dyDescent="0.2">
      <c r="A39" s="12">
        <v>27</v>
      </c>
      <c r="B39" s="37" t="str">
        <f t="shared" si="15"/>
        <v>ok</v>
      </c>
      <c r="C39" s="75" t="s">
        <v>128</v>
      </c>
      <c r="D39" s="77" t="s">
        <v>266</v>
      </c>
      <c r="E39" s="77" t="s">
        <v>267</v>
      </c>
      <c r="F39" s="77" t="s">
        <v>268</v>
      </c>
      <c r="G39" s="77"/>
      <c r="H39" s="77" t="s">
        <v>342</v>
      </c>
      <c r="I39" s="77" t="s">
        <v>220</v>
      </c>
      <c r="J39" s="77" t="s">
        <v>124</v>
      </c>
      <c r="K39" s="77" t="s">
        <v>269</v>
      </c>
      <c r="L39" s="77" t="s">
        <v>271</v>
      </c>
      <c r="M39" s="77"/>
      <c r="N39" s="77"/>
      <c r="O39" s="77"/>
      <c r="P39" s="79"/>
      <c r="Q39" s="49"/>
      <c r="R39" s="56" t="str">
        <f t="shared" si="1"/>
        <v>ok</v>
      </c>
      <c r="S39" s="56" t="str">
        <f t="shared" si="16"/>
        <v>ok</v>
      </c>
      <c r="T39" s="56" t="str">
        <f t="shared" si="17"/>
        <v>ok</v>
      </c>
      <c r="U39" s="56" t="str">
        <f t="shared" si="10"/>
        <v>ok</v>
      </c>
      <c r="V39" s="56" t="str">
        <f t="shared" si="11"/>
        <v>ok</v>
      </c>
      <c r="W39" s="56" t="str">
        <f t="shared" si="12"/>
        <v>ok</v>
      </c>
      <c r="X39" s="56" t="str">
        <f t="shared" si="2"/>
        <v>ok</v>
      </c>
      <c r="Y39" s="56" t="str">
        <f t="shared" si="3"/>
        <v>ok</v>
      </c>
      <c r="Z39" s="56" t="str">
        <f t="shared" si="4"/>
        <v>ok</v>
      </c>
      <c r="AA39" s="56" t="str">
        <f t="shared" si="5"/>
        <v>ok</v>
      </c>
      <c r="AB39" s="56" t="str">
        <f t="shared" si="18"/>
        <v>ok</v>
      </c>
      <c r="AC39" s="56" t="str">
        <f t="shared" si="19"/>
        <v>ok</v>
      </c>
      <c r="AD39" s="56" t="str">
        <f t="shared" si="14"/>
        <v>ok</v>
      </c>
      <c r="AE39" s="56" t="str">
        <f t="shared" si="20"/>
        <v>ok</v>
      </c>
      <c r="AF39" s="5"/>
      <c r="AG39" s="11"/>
      <c r="AH39" s="11"/>
      <c r="AI39" s="11"/>
      <c r="AJ39" s="13" t="s">
        <v>5</v>
      </c>
      <c r="AK39" s="26"/>
      <c r="AL39" s="26"/>
      <c r="AM39" s="26"/>
    </row>
    <row r="40" spans="1:39" s="6" customFormat="1" ht="63.75" x14ac:dyDescent="0.2">
      <c r="A40" s="12">
        <v>28</v>
      </c>
      <c r="B40" s="37" t="str">
        <f t="shared" si="15"/>
        <v>ok</v>
      </c>
      <c r="C40" s="75" t="s">
        <v>128</v>
      </c>
      <c r="D40" s="77" t="s">
        <v>266</v>
      </c>
      <c r="E40" s="77" t="s">
        <v>267</v>
      </c>
      <c r="F40" s="77" t="s">
        <v>268</v>
      </c>
      <c r="G40" s="77"/>
      <c r="H40" s="77" t="s">
        <v>342</v>
      </c>
      <c r="I40" s="77" t="s">
        <v>220</v>
      </c>
      <c r="J40" s="77" t="s">
        <v>124</v>
      </c>
      <c r="K40" s="77" t="s">
        <v>269</v>
      </c>
      <c r="L40" s="77" t="s">
        <v>272</v>
      </c>
      <c r="M40" s="77"/>
      <c r="N40" s="77"/>
      <c r="O40" s="77"/>
      <c r="P40" s="79"/>
      <c r="Q40" s="49"/>
      <c r="R40" s="56" t="str">
        <f t="shared" si="1"/>
        <v>ok</v>
      </c>
      <c r="S40" s="56" t="str">
        <f t="shared" si="16"/>
        <v>ok</v>
      </c>
      <c r="T40" s="56" t="str">
        <f t="shared" si="17"/>
        <v>ok</v>
      </c>
      <c r="U40" s="56" t="str">
        <f t="shared" si="10"/>
        <v>ok</v>
      </c>
      <c r="V40" s="56" t="str">
        <f t="shared" si="11"/>
        <v>ok</v>
      </c>
      <c r="W40" s="56" t="str">
        <f t="shared" si="12"/>
        <v>ok</v>
      </c>
      <c r="X40" s="56" t="str">
        <f t="shared" si="2"/>
        <v>ok</v>
      </c>
      <c r="Y40" s="56" t="str">
        <f t="shared" si="3"/>
        <v>ok</v>
      </c>
      <c r="Z40" s="56" t="str">
        <f t="shared" si="4"/>
        <v>ok</v>
      </c>
      <c r="AA40" s="56" t="str">
        <f t="shared" si="5"/>
        <v>ok</v>
      </c>
      <c r="AB40" s="56" t="str">
        <f t="shared" si="18"/>
        <v>ok</v>
      </c>
      <c r="AC40" s="56" t="str">
        <f t="shared" si="19"/>
        <v>ok</v>
      </c>
      <c r="AD40" s="56" t="str">
        <f t="shared" si="14"/>
        <v>ok</v>
      </c>
      <c r="AE40" s="56" t="str">
        <f t="shared" si="20"/>
        <v>ok</v>
      </c>
      <c r="AF40" s="5"/>
      <c r="AG40" s="11"/>
      <c r="AH40" s="11"/>
      <c r="AI40" s="11"/>
      <c r="AJ40" s="13" t="s">
        <v>5</v>
      </c>
      <c r="AK40" s="26"/>
      <c r="AL40" s="26"/>
      <c r="AM40" s="26"/>
    </row>
    <row r="41" spans="1:39" s="6" customFormat="1" ht="63.75" x14ac:dyDescent="0.2">
      <c r="A41" s="12">
        <v>29</v>
      </c>
      <c r="B41" s="37" t="str">
        <f t="shared" si="15"/>
        <v>ok</v>
      </c>
      <c r="C41" s="75" t="s">
        <v>128</v>
      </c>
      <c r="D41" s="77" t="s">
        <v>266</v>
      </c>
      <c r="E41" s="77" t="s">
        <v>267</v>
      </c>
      <c r="F41" s="77" t="s">
        <v>268</v>
      </c>
      <c r="G41" s="77"/>
      <c r="H41" s="77" t="s">
        <v>342</v>
      </c>
      <c r="I41" s="77" t="s">
        <v>220</v>
      </c>
      <c r="J41" s="77" t="s">
        <v>124</v>
      </c>
      <c r="K41" s="77" t="s">
        <v>269</v>
      </c>
      <c r="L41" s="77" t="s">
        <v>273</v>
      </c>
      <c r="M41" s="77"/>
      <c r="N41" s="77"/>
      <c r="O41" s="77"/>
      <c r="P41" s="79"/>
      <c r="Q41" s="49"/>
      <c r="R41" s="56" t="str">
        <f t="shared" si="1"/>
        <v>ok</v>
      </c>
      <c r="S41" s="56" t="str">
        <f t="shared" si="16"/>
        <v>ok</v>
      </c>
      <c r="T41" s="56" t="str">
        <f t="shared" si="17"/>
        <v>ok</v>
      </c>
      <c r="U41" s="56" t="str">
        <f t="shared" si="10"/>
        <v>ok</v>
      </c>
      <c r="V41" s="56" t="str">
        <f t="shared" si="11"/>
        <v>ok</v>
      </c>
      <c r="W41" s="56" t="str">
        <f t="shared" si="12"/>
        <v>ok</v>
      </c>
      <c r="X41" s="56" t="str">
        <f t="shared" si="2"/>
        <v>ok</v>
      </c>
      <c r="Y41" s="56" t="str">
        <f t="shared" si="3"/>
        <v>ok</v>
      </c>
      <c r="Z41" s="56" t="str">
        <f t="shared" si="4"/>
        <v>ok</v>
      </c>
      <c r="AA41" s="56" t="str">
        <f t="shared" si="5"/>
        <v>ok</v>
      </c>
      <c r="AB41" s="56" t="str">
        <f t="shared" si="18"/>
        <v>ok</v>
      </c>
      <c r="AC41" s="56" t="str">
        <f t="shared" si="19"/>
        <v>ok</v>
      </c>
      <c r="AD41" s="56" t="str">
        <f t="shared" si="14"/>
        <v>ok</v>
      </c>
      <c r="AE41" s="56" t="str">
        <f t="shared" si="20"/>
        <v>ok</v>
      </c>
      <c r="AF41" s="5"/>
      <c r="AG41" s="11"/>
      <c r="AH41" s="11"/>
      <c r="AI41" s="11"/>
      <c r="AJ41" s="13" t="s">
        <v>5</v>
      </c>
      <c r="AK41" s="26"/>
      <c r="AL41" s="26"/>
      <c r="AM41" s="26"/>
    </row>
    <row r="42" spans="1:39" s="6" customFormat="1" ht="51" x14ac:dyDescent="0.2">
      <c r="A42" s="12">
        <v>30</v>
      </c>
      <c r="B42" s="37" t="str">
        <f t="shared" si="15"/>
        <v>ok</v>
      </c>
      <c r="C42" s="75" t="s">
        <v>128</v>
      </c>
      <c r="D42" s="77" t="s">
        <v>266</v>
      </c>
      <c r="E42" s="77" t="s">
        <v>267</v>
      </c>
      <c r="F42" s="77" t="s">
        <v>268</v>
      </c>
      <c r="G42" s="77"/>
      <c r="H42" s="107" t="s">
        <v>342</v>
      </c>
      <c r="I42" s="77" t="s">
        <v>220</v>
      </c>
      <c r="J42" s="77" t="s">
        <v>124</v>
      </c>
      <c r="K42" s="77" t="s">
        <v>274</v>
      </c>
      <c r="L42" s="77" t="s">
        <v>275</v>
      </c>
      <c r="M42" s="77"/>
      <c r="N42" s="77"/>
      <c r="O42" s="77"/>
      <c r="P42" s="79"/>
      <c r="Q42" s="49"/>
      <c r="R42" s="56" t="str">
        <f t="shared" si="1"/>
        <v>ok</v>
      </c>
      <c r="S42" s="56" t="str">
        <f t="shared" si="16"/>
        <v>ok</v>
      </c>
      <c r="T42" s="56" t="str">
        <f t="shared" si="17"/>
        <v>ok</v>
      </c>
      <c r="U42" s="56" t="str">
        <f t="shared" si="10"/>
        <v>ok</v>
      </c>
      <c r="V42" s="56" t="str">
        <f>IF(COUNTA($C42:$P42)=0,"",IF(G42="D",IF(ISBLANK(H43),"ok","Entries should not be made in both columns"),IF(ISBLANK(G42),IF(ISBLANK(H43),"Empty cell","ok"),"Entry should be 'D'")))</f>
        <v>ok</v>
      </c>
      <c r="W42" s="56" t="str">
        <f>IF(COUNTA($C42:$P42)=0,"",IF(G42="D",IF(ISBLANK(H43),"ok","Entries should not be made in both columns"),IF(ISBLANK(G42),IF(ISBLANK(H43),"Empty cell","ok"),IF(ISBLANK(H43),"ok","Entries should not be made in both columns"))))</f>
        <v>ok</v>
      </c>
      <c r="X42" s="56" t="str">
        <f t="shared" si="2"/>
        <v>ok</v>
      </c>
      <c r="Y42" s="56" t="str">
        <f t="shared" si="3"/>
        <v>ok</v>
      </c>
      <c r="Z42" s="56" t="str">
        <f t="shared" si="4"/>
        <v>ok</v>
      </c>
      <c r="AA42" s="56" t="str">
        <f t="shared" si="5"/>
        <v>ok</v>
      </c>
      <c r="AB42" s="56" t="str">
        <f t="shared" si="18"/>
        <v>ok</v>
      </c>
      <c r="AC42" s="56" t="str">
        <f t="shared" si="19"/>
        <v>ok</v>
      </c>
      <c r="AD42" s="56" t="str">
        <f t="shared" si="14"/>
        <v>ok</v>
      </c>
      <c r="AE42" s="56" t="str">
        <f t="shared" si="20"/>
        <v>ok</v>
      </c>
      <c r="AF42" s="5"/>
      <c r="AG42" s="11"/>
      <c r="AH42" s="11"/>
      <c r="AI42" s="11"/>
      <c r="AJ42" s="13" t="s">
        <v>5</v>
      </c>
      <c r="AK42" s="26"/>
      <c r="AL42" s="26"/>
      <c r="AM42" s="26"/>
    </row>
    <row r="43" spans="1:39" s="6" customFormat="1" ht="63.75" x14ac:dyDescent="0.2">
      <c r="A43" s="12">
        <v>31</v>
      </c>
      <c r="B43" s="37" t="str">
        <f t="shared" si="15"/>
        <v>ok</v>
      </c>
      <c r="C43" s="75" t="s">
        <v>118</v>
      </c>
      <c r="D43" s="77" t="s">
        <v>276</v>
      </c>
      <c r="E43" s="77" t="s">
        <v>277</v>
      </c>
      <c r="F43" s="77" t="s">
        <v>278</v>
      </c>
      <c r="G43" s="77"/>
      <c r="H43" s="77" t="s">
        <v>122</v>
      </c>
      <c r="I43" s="105" t="s">
        <v>186</v>
      </c>
      <c r="J43" s="105" t="s">
        <v>124</v>
      </c>
      <c r="K43" s="105" t="s">
        <v>279</v>
      </c>
      <c r="L43" s="105" t="s">
        <v>280</v>
      </c>
      <c r="M43" s="105" t="s">
        <v>127</v>
      </c>
      <c r="N43" s="77"/>
      <c r="O43" s="77" t="s">
        <v>127</v>
      </c>
      <c r="P43" s="79" t="s">
        <v>281</v>
      </c>
      <c r="Q43" s="49"/>
      <c r="R43" s="56" t="str">
        <f t="shared" si="1"/>
        <v>ok</v>
      </c>
      <c r="S43" s="56" t="str">
        <f t="shared" si="16"/>
        <v>ok</v>
      </c>
      <c r="T43" s="56" t="str">
        <f t="shared" si="17"/>
        <v>ok</v>
      </c>
      <c r="U43" s="56" t="str">
        <f t="shared" si="10"/>
        <v>ok</v>
      </c>
      <c r="V43" s="56" t="str">
        <f>IF(COUNTA($C43:$P43)=0,"",IF(G43="D",IF(ISBLANK(#REF!),"ok","Entries should not be made in both columns"),IF(ISBLANK(G43),IF(ISBLANK(#REF!),"Empty cell","ok"),"Entry should be 'D'")))</f>
        <v>ok</v>
      </c>
      <c r="W43" s="56" t="str">
        <f>IF(COUNTA($C43:$P43)=0,"",IF(G43="D",IF(ISBLANK(#REF!),"ok","Entries should not be made in both columns"),IF(ISBLANK(G43),IF(ISBLANK(#REF!),"Empty cell","ok"),IF(ISBLANK(#REF!),"ok","Entries should not be made in both columns"))))</f>
        <v>ok</v>
      </c>
      <c r="X43" s="56" t="str">
        <f t="shared" si="2"/>
        <v>ok</v>
      </c>
      <c r="Y43" s="56" t="str">
        <f t="shared" si="3"/>
        <v>ok</v>
      </c>
      <c r="Z43" s="56" t="str">
        <f t="shared" si="4"/>
        <v>ok</v>
      </c>
      <c r="AA43" s="56" t="str">
        <f t="shared" si="5"/>
        <v>ok</v>
      </c>
      <c r="AB43" s="56" t="str">
        <f t="shared" si="18"/>
        <v>ok</v>
      </c>
      <c r="AC43" s="56" t="str">
        <f t="shared" si="19"/>
        <v>ok</v>
      </c>
      <c r="AD43" s="56" t="str">
        <f t="shared" si="14"/>
        <v>ok</v>
      </c>
      <c r="AE43" s="56" t="str">
        <f t="shared" si="20"/>
        <v>ok</v>
      </c>
      <c r="AF43" s="5"/>
      <c r="AG43" s="11"/>
      <c r="AH43" s="11"/>
      <c r="AI43" s="11"/>
      <c r="AJ43" s="13" t="s">
        <v>5</v>
      </c>
      <c r="AK43" s="26"/>
      <c r="AL43" s="26"/>
      <c r="AM43" s="26"/>
    </row>
    <row r="44" spans="1:39" s="6" customFormat="1" ht="76.5" x14ac:dyDescent="0.2">
      <c r="A44" s="12">
        <v>32</v>
      </c>
      <c r="B44" s="37" t="str">
        <f t="shared" si="15"/>
        <v>ok</v>
      </c>
      <c r="C44" s="75" t="s">
        <v>128</v>
      </c>
      <c r="D44" s="77" t="s">
        <v>282</v>
      </c>
      <c r="E44" s="77" t="s">
        <v>283</v>
      </c>
      <c r="F44" s="77" t="s">
        <v>284</v>
      </c>
      <c r="G44" s="77"/>
      <c r="H44" s="77" t="s">
        <v>122</v>
      </c>
      <c r="I44" s="77" t="s">
        <v>237</v>
      </c>
      <c r="J44" s="77" t="s">
        <v>124</v>
      </c>
      <c r="K44" s="77" t="s">
        <v>238</v>
      </c>
      <c r="L44" s="78" t="s">
        <v>239</v>
      </c>
      <c r="M44" s="77"/>
      <c r="N44" s="77"/>
      <c r="O44" s="77"/>
      <c r="P44" s="102"/>
      <c r="Q44" s="49"/>
      <c r="R44" s="56" t="str">
        <f t="shared" si="1"/>
        <v>ok</v>
      </c>
      <c r="S44" s="56" t="str">
        <f t="shared" si="16"/>
        <v>ok</v>
      </c>
      <c r="T44" s="56" t="str">
        <f t="shared" si="17"/>
        <v>ok</v>
      </c>
      <c r="U44" s="56" t="str">
        <f t="shared" si="10"/>
        <v>ok</v>
      </c>
      <c r="V44" s="56" t="str">
        <f t="shared" si="11"/>
        <v>ok</v>
      </c>
      <c r="W44" s="56" t="str">
        <f t="shared" si="12"/>
        <v>ok</v>
      </c>
      <c r="X44" s="56" t="str">
        <f t="shared" si="2"/>
        <v>ok</v>
      </c>
      <c r="Y44" s="56" t="str">
        <f t="shared" si="3"/>
        <v>ok</v>
      </c>
      <c r="Z44" s="56" t="str">
        <f t="shared" si="4"/>
        <v>ok</v>
      </c>
      <c r="AA44" s="56" t="str">
        <f t="shared" si="5"/>
        <v>ok</v>
      </c>
      <c r="AB44" s="56" t="str">
        <f t="shared" si="18"/>
        <v>ok</v>
      </c>
      <c r="AC44" s="56" t="str">
        <f t="shared" si="19"/>
        <v>ok</v>
      </c>
      <c r="AD44" s="56" t="str">
        <f t="shared" si="14"/>
        <v>ok</v>
      </c>
      <c r="AE44" s="56" t="str">
        <f t="shared" si="20"/>
        <v>ok</v>
      </c>
      <c r="AF44" s="5"/>
      <c r="AG44" s="11"/>
      <c r="AH44" s="11"/>
      <c r="AI44" s="11"/>
      <c r="AJ44" s="13" t="s">
        <v>5</v>
      </c>
      <c r="AK44" s="26"/>
      <c r="AL44" s="26"/>
      <c r="AM44" s="26"/>
    </row>
    <row r="45" spans="1:39" s="118" customFormat="1" ht="204" x14ac:dyDescent="0.2">
      <c r="A45" s="119">
        <v>33</v>
      </c>
      <c r="B45" s="108" t="str">
        <f t="shared" si="15"/>
        <v>ok</v>
      </c>
      <c r="C45" s="109" t="s">
        <v>182</v>
      </c>
      <c r="D45" s="110" t="s">
        <v>285</v>
      </c>
      <c r="E45" s="110" t="s">
        <v>286</v>
      </c>
      <c r="F45" s="110" t="s">
        <v>287</v>
      </c>
      <c r="G45" s="110"/>
      <c r="H45" s="110" t="s">
        <v>122</v>
      </c>
      <c r="I45" s="110" t="s">
        <v>237</v>
      </c>
      <c r="J45" s="110" t="s">
        <v>124</v>
      </c>
      <c r="K45" s="110" t="s">
        <v>288</v>
      </c>
      <c r="L45" s="111" t="s">
        <v>289</v>
      </c>
      <c r="M45" s="110" t="s">
        <v>127</v>
      </c>
      <c r="N45" s="110"/>
      <c r="O45" s="110" t="s">
        <v>290</v>
      </c>
      <c r="P45" s="131" t="s">
        <v>291</v>
      </c>
      <c r="Q45" s="112"/>
      <c r="R45" s="113" t="str">
        <f t="shared" si="1"/>
        <v>ok</v>
      </c>
      <c r="S45" s="113" t="str">
        <f t="shared" si="16"/>
        <v>ok</v>
      </c>
      <c r="T45" s="113" t="str">
        <f t="shared" si="17"/>
        <v>ok</v>
      </c>
      <c r="U45" s="113" t="str">
        <f t="shared" si="10"/>
        <v>ok</v>
      </c>
      <c r="V45" s="113" t="str">
        <f t="shared" si="11"/>
        <v>ok</v>
      </c>
      <c r="W45" s="113" t="str">
        <f t="shared" si="12"/>
        <v>ok</v>
      </c>
      <c r="X45" s="113" t="str">
        <f t="shared" si="2"/>
        <v>ok</v>
      </c>
      <c r="Y45" s="113" t="str">
        <f t="shared" si="3"/>
        <v>ok</v>
      </c>
      <c r="Z45" s="113" t="str">
        <f t="shared" si="4"/>
        <v>ok</v>
      </c>
      <c r="AA45" s="113" t="str">
        <f t="shared" si="5"/>
        <v>ok</v>
      </c>
      <c r="AB45" s="113" t="str">
        <f t="shared" si="18"/>
        <v>ok</v>
      </c>
      <c r="AC45" s="113" t="str">
        <f t="shared" si="19"/>
        <v>ok</v>
      </c>
      <c r="AD45" s="113" t="str">
        <f t="shared" si="14"/>
        <v>ok</v>
      </c>
      <c r="AE45" s="113" t="str">
        <f t="shared" si="20"/>
        <v>ok</v>
      </c>
      <c r="AF45" s="114"/>
      <c r="AG45" s="115"/>
      <c r="AH45" s="115"/>
      <c r="AI45" s="115"/>
      <c r="AJ45" s="116" t="s">
        <v>5</v>
      </c>
      <c r="AK45" s="117"/>
      <c r="AL45" s="117"/>
      <c r="AM45" s="117"/>
    </row>
    <row r="46" spans="1:39" s="6" customFormat="1" ht="63.75" x14ac:dyDescent="0.2">
      <c r="A46" s="12">
        <v>34</v>
      </c>
      <c r="B46" s="37" t="str">
        <f t="shared" si="15"/>
        <v>ok</v>
      </c>
      <c r="C46" s="75" t="s">
        <v>118</v>
      </c>
      <c r="D46" s="76" t="s">
        <v>114</v>
      </c>
      <c r="E46" s="76" t="s">
        <v>292</v>
      </c>
      <c r="F46" s="76" t="s">
        <v>293</v>
      </c>
      <c r="G46" s="77"/>
      <c r="H46" s="77" t="s">
        <v>122</v>
      </c>
      <c r="I46" s="76" t="s">
        <v>141</v>
      </c>
      <c r="J46" s="76" t="s">
        <v>124</v>
      </c>
      <c r="K46" s="76" t="s">
        <v>294</v>
      </c>
      <c r="L46" s="78" t="s">
        <v>295</v>
      </c>
      <c r="M46" s="77" t="s">
        <v>162</v>
      </c>
      <c r="N46" s="77"/>
      <c r="O46" s="77" t="s">
        <v>162</v>
      </c>
      <c r="P46" s="79" t="s">
        <v>299</v>
      </c>
      <c r="Q46" s="49"/>
      <c r="R46" s="56" t="str">
        <f t="shared" si="1"/>
        <v>ok</v>
      </c>
      <c r="S46" s="56" t="str">
        <f t="shared" si="16"/>
        <v>ok</v>
      </c>
      <c r="T46" s="56" t="str">
        <f t="shared" si="17"/>
        <v>ok</v>
      </c>
      <c r="U46" s="56" t="str">
        <f t="shared" si="10"/>
        <v>ok</v>
      </c>
      <c r="V46" s="56" t="str">
        <f t="shared" si="11"/>
        <v>ok</v>
      </c>
      <c r="W46" s="56" t="str">
        <f t="shared" si="12"/>
        <v>ok</v>
      </c>
      <c r="X46" s="56" t="str">
        <f t="shared" si="2"/>
        <v>ok</v>
      </c>
      <c r="Y46" s="56" t="str">
        <f t="shared" si="3"/>
        <v>ok</v>
      </c>
      <c r="Z46" s="56" t="str">
        <f t="shared" si="4"/>
        <v>ok</v>
      </c>
      <c r="AA46" s="56" t="str">
        <f t="shared" si="5"/>
        <v>ok</v>
      </c>
      <c r="AB46" s="56" t="str">
        <f t="shared" si="18"/>
        <v>ok</v>
      </c>
      <c r="AC46" s="56" t="str">
        <f t="shared" si="19"/>
        <v>ok</v>
      </c>
      <c r="AD46" s="56" t="str">
        <f t="shared" si="14"/>
        <v>ok</v>
      </c>
      <c r="AE46" s="56" t="str">
        <f t="shared" si="20"/>
        <v>ok</v>
      </c>
      <c r="AF46" s="5"/>
      <c r="AG46" s="11"/>
      <c r="AH46" s="11"/>
      <c r="AI46" s="11"/>
      <c r="AJ46" s="13" t="s">
        <v>5</v>
      </c>
      <c r="AK46" s="26"/>
      <c r="AL46" s="26"/>
      <c r="AM46" s="26"/>
    </row>
    <row r="47" spans="1:39" s="6" customFormat="1" ht="51" x14ac:dyDescent="0.2">
      <c r="A47" s="12">
        <v>35</v>
      </c>
      <c r="B47" s="37" t="str">
        <f t="shared" si="15"/>
        <v>ok</v>
      </c>
      <c r="C47" s="75" t="s">
        <v>118</v>
      </c>
      <c r="D47" s="76" t="s">
        <v>114</v>
      </c>
      <c r="E47" s="76" t="s">
        <v>292</v>
      </c>
      <c r="F47" s="76" t="s">
        <v>293</v>
      </c>
      <c r="G47" s="77"/>
      <c r="H47" s="77" t="s">
        <v>122</v>
      </c>
      <c r="I47" s="76" t="s">
        <v>141</v>
      </c>
      <c r="J47" s="76" t="s">
        <v>124</v>
      </c>
      <c r="K47" s="76" t="s">
        <v>296</v>
      </c>
      <c r="L47" s="78" t="s">
        <v>297</v>
      </c>
      <c r="M47" s="77" t="s">
        <v>162</v>
      </c>
      <c r="N47" s="77"/>
      <c r="O47" s="77" t="s">
        <v>162</v>
      </c>
      <c r="P47" s="79" t="s">
        <v>298</v>
      </c>
      <c r="Q47" s="49"/>
      <c r="R47" s="56" t="str">
        <f t="shared" si="1"/>
        <v>ok</v>
      </c>
      <c r="S47" s="56" t="str">
        <f t="shared" si="16"/>
        <v>ok</v>
      </c>
      <c r="T47" s="56" t="str">
        <f t="shared" si="17"/>
        <v>ok</v>
      </c>
      <c r="U47" s="56" t="str">
        <f t="shared" si="10"/>
        <v>ok</v>
      </c>
      <c r="V47" s="56" t="str">
        <f t="shared" si="11"/>
        <v>ok</v>
      </c>
      <c r="W47" s="56" t="str">
        <f t="shared" si="12"/>
        <v>ok</v>
      </c>
      <c r="X47" s="56" t="str">
        <f t="shared" si="2"/>
        <v>ok</v>
      </c>
      <c r="Y47" s="56" t="str">
        <f t="shared" si="3"/>
        <v>ok</v>
      </c>
      <c r="Z47" s="56" t="str">
        <f t="shared" si="4"/>
        <v>ok</v>
      </c>
      <c r="AA47" s="56" t="str">
        <f t="shared" si="5"/>
        <v>ok</v>
      </c>
      <c r="AB47" s="56" t="str">
        <f t="shared" si="18"/>
        <v>ok</v>
      </c>
      <c r="AC47" s="56" t="str">
        <f t="shared" si="19"/>
        <v>ok</v>
      </c>
      <c r="AD47" s="56" t="str">
        <f t="shared" si="14"/>
        <v>ok</v>
      </c>
      <c r="AE47" s="56" t="str">
        <f t="shared" si="20"/>
        <v>ok</v>
      </c>
      <c r="AF47" s="5"/>
      <c r="AG47" s="11"/>
      <c r="AH47" s="11"/>
      <c r="AI47" s="11"/>
      <c r="AJ47" s="13" t="s">
        <v>5</v>
      </c>
      <c r="AK47" s="26"/>
      <c r="AL47" s="26"/>
      <c r="AM47" s="26"/>
    </row>
    <row r="48" spans="1:39" s="6" customFormat="1" ht="127.5" x14ac:dyDescent="0.2">
      <c r="A48" s="12">
        <v>36</v>
      </c>
      <c r="B48" s="37" t="str">
        <f t="shared" si="15"/>
        <v>ok</v>
      </c>
      <c r="C48" s="75" t="s">
        <v>118</v>
      </c>
      <c r="D48" s="76" t="s">
        <v>300</v>
      </c>
      <c r="E48" s="76" t="s">
        <v>301</v>
      </c>
      <c r="F48" s="76" t="s">
        <v>302</v>
      </c>
      <c r="G48" s="77"/>
      <c r="H48" s="77" t="s">
        <v>122</v>
      </c>
      <c r="I48" s="76" t="s">
        <v>220</v>
      </c>
      <c r="J48" s="76" t="s">
        <v>124</v>
      </c>
      <c r="K48" s="76" t="s">
        <v>303</v>
      </c>
      <c r="L48" s="78" t="s">
        <v>304</v>
      </c>
      <c r="M48" s="77" t="s">
        <v>127</v>
      </c>
      <c r="N48" s="77"/>
      <c r="O48" s="77" t="s">
        <v>305</v>
      </c>
      <c r="P48" s="79" t="s">
        <v>306</v>
      </c>
      <c r="Q48" s="49"/>
      <c r="R48" s="56" t="str">
        <f t="shared" si="1"/>
        <v>ok</v>
      </c>
      <c r="S48" s="56" t="str">
        <f t="shared" si="16"/>
        <v>ok</v>
      </c>
      <c r="T48" s="56" t="str">
        <f t="shared" si="17"/>
        <v>ok</v>
      </c>
      <c r="U48" s="56" t="str">
        <f t="shared" si="10"/>
        <v>ok</v>
      </c>
      <c r="V48" s="56" t="str">
        <f t="shared" si="11"/>
        <v>ok</v>
      </c>
      <c r="W48" s="56" t="str">
        <f t="shared" si="12"/>
        <v>ok</v>
      </c>
      <c r="X48" s="56" t="str">
        <f t="shared" si="2"/>
        <v>ok</v>
      </c>
      <c r="Y48" s="56" t="str">
        <f t="shared" si="3"/>
        <v>ok</v>
      </c>
      <c r="Z48" s="56" t="str">
        <f t="shared" si="4"/>
        <v>ok</v>
      </c>
      <c r="AA48" s="56" t="str">
        <f t="shared" si="5"/>
        <v>ok</v>
      </c>
      <c r="AB48" s="56" t="str">
        <f t="shared" si="18"/>
        <v>ok</v>
      </c>
      <c r="AC48" s="56" t="str">
        <f t="shared" si="19"/>
        <v>ok</v>
      </c>
      <c r="AD48" s="56" t="str">
        <f t="shared" si="14"/>
        <v>ok</v>
      </c>
      <c r="AE48" s="56" t="str">
        <f t="shared" si="20"/>
        <v>ok</v>
      </c>
      <c r="AF48" s="5"/>
      <c r="AG48" s="11"/>
      <c r="AH48" s="11"/>
      <c r="AI48" s="11"/>
      <c r="AJ48" s="13" t="s">
        <v>5</v>
      </c>
      <c r="AK48" s="26"/>
      <c r="AL48" s="26"/>
      <c r="AM48" s="26"/>
    </row>
    <row r="49" spans="1:46" s="6" customFormat="1" ht="114.75" x14ac:dyDescent="0.2">
      <c r="A49" s="12">
        <v>37</v>
      </c>
      <c r="B49" s="37" t="str">
        <f t="shared" si="15"/>
        <v>ok</v>
      </c>
      <c r="C49" s="75" t="s">
        <v>118</v>
      </c>
      <c r="D49" s="76" t="s">
        <v>300</v>
      </c>
      <c r="E49" s="76" t="s">
        <v>301</v>
      </c>
      <c r="F49" s="76" t="s">
        <v>302</v>
      </c>
      <c r="G49" s="77"/>
      <c r="H49" s="77" t="s">
        <v>122</v>
      </c>
      <c r="I49" s="77" t="s">
        <v>220</v>
      </c>
      <c r="J49" s="77" t="s">
        <v>124</v>
      </c>
      <c r="K49" s="77" t="s">
        <v>303</v>
      </c>
      <c r="L49" s="78" t="s">
        <v>307</v>
      </c>
      <c r="M49" s="77" t="s">
        <v>127</v>
      </c>
      <c r="N49" s="77"/>
      <c r="O49" s="77" t="s">
        <v>308</v>
      </c>
      <c r="P49" s="79" t="s">
        <v>309</v>
      </c>
      <c r="Q49" s="49"/>
      <c r="R49" s="56" t="str">
        <f t="shared" si="1"/>
        <v>ok</v>
      </c>
      <c r="S49" s="56" t="str">
        <f t="shared" si="16"/>
        <v>ok</v>
      </c>
      <c r="T49" s="56" t="str">
        <f t="shared" si="17"/>
        <v>ok</v>
      </c>
      <c r="U49" s="56" t="str">
        <f t="shared" si="10"/>
        <v>ok</v>
      </c>
      <c r="V49" s="56" t="str">
        <f t="shared" si="11"/>
        <v>ok</v>
      </c>
      <c r="W49" s="56" t="str">
        <f t="shared" si="12"/>
        <v>ok</v>
      </c>
      <c r="X49" s="56" t="str">
        <f t="shared" si="2"/>
        <v>ok</v>
      </c>
      <c r="Y49" s="56" t="str">
        <f t="shared" si="3"/>
        <v>ok</v>
      </c>
      <c r="Z49" s="56" t="str">
        <f t="shared" si="4"/>
        <v>ok</v>
      </c>
      <c r="AA49" s="56" t="str">
        <f t="shared" si="5"/>
        <v>ok</v>
      </c>
      <c r="AB49" s="56" t="str">
        <f t="shared" si="18"/>
        <v>ok</v>
      </c>
      <c r="AC49" s="56" t="str">
        <f t="shared" si="19"/>
        <v>ok</v>
      </c>
      <c r="AD49" s="56" t="str">
        <f t="shared" si="14"/>
        <v>ok</v>
      </c>
      <c r="AE49" s="56" t="str">
        <f t="shared" si="20"/>
        <v>ok</v>
      </c>
      <c r="AF49" s="5"/>
      <c r="AG49" s="11"/>
      <c r="AH49" s="11"/>
      <c r="AI49" s="11"/>
      <c r="AJ49" s="13" t="s">
        <v>5</v>
      </c>
      <c r="AK49" s="26"/>
      <c r="AL49" s="26"/>
      <c r="AM49" s="26"/>
    </row>
    <row r="50" spans="1:46" s="6" customFormat="1" ht="51" x14ac:dyDescent="0.2">
      <c r="A50" s="12">
        <v>38</v>
      </c>
      <c r="B50" s="37" t="str">
        <f t="shared" si="15"/>
        <v>ok</v>
      </c>
      <c r="C50" s="75" t="s">
        <v>118</v>
      </c>
      <c r="D50" s="76" t="s">
        <v>300</v>
      </c>
      <c r="E50" s="76" t="s">
        <v>301</v>
      </c>
      <c r="F50" s="76" t="s">
        <v>302</v>
      </c>
      <c r="G50" s="77"/>
      <c r="H50" s="77" t="s">
        <v>122</v>
      </c>
      <c r="I50" s="77" t="s">
        <v>220</v>
      </c>
      <c r="J50" s="77" t="s">
        <v>124</v>
      </c>
      <c r="K50" s="76" t="s">
        <v>310</v>
      </c>
      <c r="L50" s="78" t="s">
        <v>311</v>
      </c>
      <c r="M50" s="77" t="s">
        <v>127</v>
      </c>
      <c r="N50" s="77"/>
      <c r="O50" s="77" t="s">
        <v>312</v>
      </c>
      <c r="P50" s="79" t="s">
        <v>313</v>
      </c>
      <c r="Q50" s="49"/>
      <c r="R50" s="56" t="str">
        <f t="shared" si="1"/>
        <v>ok</v>
      </c>
      <c r="S50" s="56" t="str">
        <f t="shared" si="16"/>
        <v>ok</v>
      </c>
      <c r="T50" s="56" t="str">
        <f t="shared" si="17"/>
        <v>ok</v>
      </c>
      <c r="U50" s="56" t="str">
        <f t="shared" si="10"/>
        <v>ok</v>
      </c>
      <c r="V50" s="56" t="str">
        <f t="shared" si="11"/>
        <v>ok</v>
      </c>
      <c r="W50" s="56" t="str">
        <f t="shared" si="12"/>
        <v>ok</v>
      </c>
      <c r="X50" s="56" t="str">
        <f t="shared" si="2"/>
        <v>ok</v>
      </c>
      <c r="Y50" s="56" t="str">
        <f t="shared" si="3"/>
        <v>ok</v>
      </c>
      <c r="Z50" s="56" t="str">
        <f t="shared" si="4"/>
        <v>ok</v>
      </c>
      <c r="AA50" s="56" t="str">
        <f t="shared" si="5"/>
        <v>ok</v>
      </c>
      <c r="AB50" s="56" t="str">
        <f t="shared" si="18"/>
        <v>ok</v>
      </c>
      <c r="AC50" s="56" t="str">
        <f t="shared" si="19"/>
        <v>ok</v>
      </c>
      <c r="AD50" s="56" t="str">
        <f t="shared" si="14"/>
        <v>ok</v>
      </c>
      <c r="AE50" s="56" t="str">
        <f t="shared" si="20"/>
        <v>ok</v>
      </c>
      <c r="AF50" s="5"/>
      <c r="AG50" s="11"/>
      <c r="AH50" s="11"/>
      <c r="AI50" s="11"/>
      <c r="AJ50" s="13" t="s">
        <v>5</v>
      </c>
      <c r="AK50" s="26"/>
      <c r="AL50" s="26"/>
      <c r="AM50" s="26"/>
    </row>
    <row r="51" spans="1:46" s="6" customFormat="1" ht="127.5" x14ac:dyDescent="0.2">
      <c r="A51" s="12">
        <v>39</v>
      </c>
      <c r="B51" s="37" t="str">
        <f t="shared" si="15"/>
        <v>ok</v>
      </c>
      <c r="C51" s="75" t="s">
        <v>118</v>
      </c>
      <c r="D51" s="76" t="s">
        <v>300</v>
      </c>
      <c r="E51" s="76" t="s">
        <v>301</v>
      </c>
      <c r="F51" s="76" t="s">
        <v>302</v>
      </c>
      <c r="G51" s="77"/>
      <c r="H51" s="77" t="s">
        <v>122</v>
      </c>
      <c r="I51" s="76" t="s">
        <v>314</v>
      </c>
      <c r="J51" s="76" t="s">
        <v>315</v>
      </c>
      <c r="K51" s="76" t="s">
        <v>316</v>
      </c>
      <c r="L51" s="78" t="s">
        <v>317</v>
      </c>
      <c r="M51" s="77" t="s">
        <v>127</v>
      </c>
      <c r="N51" s="77"/>
      <c r="O51" s="77" t="s">
        <v>318</v>
      </c>
      <c r="P51" s="79" t="s">
        <v>319</v>
      </c>
      <c r="Q51" s="49"/>
      <c r="R51" s="56" t="str">
        <f t="shared" si="1"/>
        <v>ok</v>
      </c>
      <c r="S51" s="56" t="str">
        <f t="shared" si="16"/>
        <v>ok</v>
      </c>
      <c r="T51" s="56" t="str">
        <f t="shared" si="17"/>
        <v>ok</v>
      </c>
      <c r="U51" s="56" t="str">
        <f t="shared" si="10"/>
        <v>ok</v>
      </c>
      <c r="V51" s="56" t="str">
        <f t="shared" si="11"/>
        <v>ok</v>
      </c>
      <c r="W51" s="56" t="str">
        <f t="shared" si="12"/>
        <v>ok</v>
      </c>
      <c r="X51" s="56" t="str">
        <f t="shared" si="2"/>
        <v>ok</v>
      </c>
      <c r="Y51" s="56" t="str">
        <f t="shared" si="3"/>
        <v>ok</v>
      </c>
      <c r="Z51" s="56" t="str">
        <f t="shared" si="4"/>
        <v>ok</v>
      </c>
      <c r="AA51" s="56" t="str">
        <f t="shared" si="5"/>
        <v>ok</v>
      </c>
      <c r="AB51" s="56" t="str">
        <f t="shared" si="18"/>
        <v>ok</v>
      </c>
      <c r="AC51" s="56" t="str">
        <f t="shared" si="19"/>
        <v>ok</v>
      </c>
      <c r="AD51" s="56" t="str">
        <f t="shared" si="14"/>
        <v>ok</v>
      </c>
      <c r="AE51" s="56" t="str">
        <f t="shared" si="20"/>
        <v>ok</v>
      </c>
      <c r="AF51" s="5"/>
      <c r="AG51" s="11"/>
      <c r="AH51" s="11"/>
      <c r="AI51" s="11"/>
      <c r="AJ51" s="13" t="s">
        <v>5</v>
      </c>
      <c r="AK51" s="26"/>
      <c r="AL51" s="26"/>
      <c r="AM51" s="26"/>
    </row>
    <row r="52" spans="1:46" s="6" customFormat="1" ht="127.5" x14ac:dyDescent="0.2">
      <c r="A52" s="12">
        <v>40</v>
      </c>
      <c r="B52" s="37" t="str">
        <f t="shared" si="15"/>
        <v>ok</v>
      </c>
      <c r="C52" s="75" t="s">
        <v>118</v>
      </c>
      <c r="D52" s="76" t="s">
        <v>300</v>
      </c>
      <c r="E52" s="76" t="s">
        <v>301</v>
      </c>
      <c r="F52" s="76" t="s">
        <v>302</v>
      </c>
      <c r="G52" s="77"/>
      <c r="H52" s="77" t="s">
        <v>122</v>
      </c>
      <c r="I52" s="76" t="s">
        <v>314</v>
      </c>
      <c r="J52" s="76" t="s">
        <v>315</v>
      </c>
      <c r="K52" s="76" t="s">
        <v>316</v>
      </c>
      <c r="L52" s="78" t="s">
        <v>320</v>
      </c>
      <c r="M52" s="77" t="s">
        <v>127</v>
      </c>
      <c r="N52" s="77"/>
      <c r="O52" s="77" t="s">
        <v>318</v>
      </c>
      <c r="P52" s="79" t="s">
        <v>321</v>
      </c>
      <c r="Q52" s="49"/>
      <c r="R52" s="56" t="str">
        <f t="shared" si="1"/>
        <v>ok</v>
      </c>
      <c r="S52" s="56" t="str">
        <f t="shared" si="16"/>
        <v>ok</v>
      </c>
      <c r="T52" s="56" t="str">
        <f t="shared" si="17"/>
        <v>ok</v>
      </c>
      <c r="U52" s="56" t="str">
        <f t="shared" si="10"/>
        <v>ok</v>
      </c>
      <c r="V52" s="56" t="str">
        <f t="shared" si="11"/>
        <v>ok</v>
      </c>
      <c r="W52" s="56" t="str">
        <f t="shared" si="12"/>
        <v>ok</v>
      </c>
      <c r="X52" s="56" t="str">
        <f t="shared" si="2"/>
        <v>ok</v>
      </c>
      <c r="Y52" s="56" t="str">
        <f t="shared" si="3"/>
        <v>ok</v>
      </c>
      <c r="Z52" s="56" t="str">
        <f t="shared" si="4"/>
        <v>ok</v>
      </c>
      <c r="AA52" s="56" t="str">
        <f t="shared" si="5"/>
        <v>ok</v>
      </c>
      <c r="AB52" s="56" t="str">
        <f t="shared" si="18"/>
        <v>ok</v>
      </c>
      <c r="AC52" s="56" t="str">
        <f t="shared" si="19"/>
        <v>ok</v>
      </c>
      <c r="AD52" s="56" t="str">
        <f t="shared" si="14"/>
        <v>ok</v>
      </c>
      <c r="AE52" s="56" t="str">
        <f t="shared" si="20"/>
        <v>ok</v>
      </c>
      <c r="AF52" s="5"/>
      <c r="AG52" s="11"/>
      <c r="AH52" s="11"/>
      <c r="AI52" s="11"/>
      <c r="AJ52" s="13" t="s">
        <v>5</v>
      </c>
      <c r="AK52" s="26"/>
      <c r="AL52" s="26"/>
      <c r="AM52" s="26"/>
    </row>
    <row r="53" spans="1:46" s="6" customFormat="1" ht="127.5" x14ac:dyDescent="0.2">
      <c r="A53" s="12">
        <v>41</v>
      </c>
      <c r="B53" s="37" t="str">
        <f t="shared" si="15"/>
        <v>ok</v>
      </c>
      <c r="C53" s="75" t="s">
        <v>118</v>
      </c>
      <c r="D53" s="76" t="s">
        <v>300</v>
      </c>
      <c r="E53" s="76" t="s">
        <v>301</v>
      </c>
      <c r="F53" s="76" t="s">
        <v>302</v>
      </c>
      <c r="G53" s="77"/>
      <c r="H53" s="77" t="s">
        <v>122</v>
      </c>
      <c r="I53" s="76" t="s">
        <v>314</v>
      </c>
      <c r="J53" s="76" t="s">
        <v>315</v>
      </c>
      <c r="K53" s="76" t="s">
        <v>316</v>
      </c>
      <c r="L53" s="78" t="s">
        <v>322</v>
      </c>
      <c r="M53" s="77" t="s">
        <v>127</v>
      </c>
      <c r="N53" s="77"/>
      <c r="O53" s="77" t="s">
        <v>318</v>
      </c>
      <c r="P53" s="79" t="s">
        <v>323</v>
      </c>
      <c r="Q53" s="49"/>
      <c r="R53" s="56" t="str">
        <f t="shared" si="1"/>
        <v>ok</v>
      </c>
      <c r="S53" s="56" t="str">
        <f t="shared" si="16"/>
        <v>ok</v>
      </c>
      <c r="T53" s="56" t="str">
        <f t="shared" si="17"/>
        <v>ok</v>
      </c>
      <c r="U53" s="56" t="str">
        <f t="shared" si="10"/>
        <v>ok</v>
      </c>
      <c r="V53" s="56" t="str">
        <f t="shared" si="11"/>
        <v>ok</v>
      </c>
      <c r="W53" s="56" t="str">
        <f t="shared" si="12"/>
        <v>ok</v>
      </c>
      <c r="X53" s="56" t="str">
        <f t="shared" si="2"/>
        <v>ok</v>
      </c>
      <c r="Y53" s="56" t="str">
        <f t="shared" si="3"/>
        <v>ok</v>
      </c>
      <c r="Z53" s="56" t="str">
        <f t="shared" si="4"/>
        <v>ok</v>
      </c>
      <c r="AA53" s="56" t="str">
        <f t="shared" si="5"/>
        <v>ok</v>
      </c>
      <c r="AB53" s="56" t="str">
        <f t="shared" si="18"/>
        <v>ok</v>
      </c>
      <c r="AC53" s="56" t="str">
        <f t="shared" si="19"/>
        <v>ok</v>
      </c>
      <c r="AD53" s="56" t="str">
        <f t="shared" si="14"/>
        <v>ok</v>
      </c>
      <c r="AE53" s="56" t="str">
        <f t="shared" si="20"/>
        <v>ok</v>
      </c>
      <c r="AF53" s="5"/>
      <c r="AG53" s="11"/>
      <c r="AH53" s="11"/>
      <c r="AI53" s="11"/>
      <c r="AJ53" s="13" t="s">
        <v>5</v>
      </c>
      <c r="AK53" s="26"/>
      <c r="AL53" s="26"/>
      <c r="AM53" s="26"/>
    </row>
    <row r="54" spans="1:46" s="6" customFormat="1" ht="178.5" x14ac:dyDescent="0.2">
      <c r="A54" s="12">
        <v>42</v>
      </c>
      <c r="B54" s="37" t="str">
        <f t="shared" si="15"/>
        <v>ok</v>
      </c>
      <c r="C54" s="75" t="s">
        <v>118</v>
      </c>
      <c r="D54" s="76" t="s">
        <v>300</v>
      </c>
      <c r="E54" s="76" t="s">
        <v>301</v>
      </c>
      <c r="F54" s="76" t="s">
        <v>302</v>
      </c>
      <c r="G54" s="77"/>
      <c r="H54" s="77" t="s">
        <v>122</v>
      </c>
      <c r="I54" s="76" t="s">
        <v>314</v>
      </c>
      <c r="J54" s="76" t="s">
        <v>315</v>
      </c>
      <c r="K54" s="76" t="s">
        <v>324</v>
      </c>
      <c r="L54" s="78" t="s">
        <v>325</v>
      </c>
      <c r="M54" s="77" t="s">
        <v>127</v>
      </c>
      <c r="N54" s="77"/>
      <c r="O54" s="77" t="s">
        <v>326</v>
      </c>
      <c r="P54" s="79" t="s">
        <v>327</v>
      </c>
      <c r="Q54" s="49"/>
      <c r="R54" s="56" t="str">
        <f t="shared" si="1"/>
        <v>ok</v>
      </c>
      <c r="S54" s="56" t="str">
        <f t="shared" si="16"/>
        <v>ok</v>
      </c>
      <c r="T54" s="56" t="str">
        <f t="shared" si="17"/>
        <v>ok</v>
      </c>
      <c r="U54" s="56" t="str">
        <f t="shared" si="10"/>
        <v>ok</v>
      </c>
      <c r="V54" s="56" t="str">
        <f t="shared" si="11"/>
        <v>ok</v>
      </c>
      <c r="W54" s="56" t="str">
        <f t="shared" si="12"/>
        <v>ok</v>
      </c>
      <c r="X54" s="56" t="str">
        <f t="shared" si="2"/>
        <v>ok</v>
      </c>
      <c r="Y54" s="56" t="str">
        <f t="shared" si="3"/>
        <v>ok</v>
      </c>
      <c r="Z54" s="56" t="str">
        <f t="shared" si="4"/>
        <v>ok</v>
      </c>
      <c r="AA54" s="56" t="str">
        <f t="shared" si="5"/>
        <v>ok</v>
      </c>
      <c r="AB54" s="56" t="str">
        <f t="shared" si="18"/>
        <v>ok</v>
      </c>
      <c r="AC54" s="56" t="str">
        <f t="shared" si="19"/>
        <v>ok</v>
      </c>
      <c r="AD54" s="56" t="str">
        <f t="shared" si="14"/>
        <v>ok</v>
      </c>
      <c r="AE54" s="56" t="str">
        <f t="shared" si="20"/>
        <v>ok</v>
      </c>
      <c r="AF54" s="5"/>
      <c r="AG54" s="11"/>
      <c r="AH54" s="11"/>
      <c r="AI54" s="11"/>
      <c r="AJ54" s="13" t="s">
        <v>5</v>
      </c>
      <c r="AK54" s="26"/>
      <c r="AL54" s="26"/>
      <c r="AM54" s="26"/>
    </row>
    <row r="55" spans="1:46" s="6" customFormat="1" ht="63.75" x14ac:dyDescent="0.2">
      <c r="A55" s="12">
        <v>43</v>
      </c>
      <c r="B55" s="37" t="str">
        <f t="shared" si="15"/>
        <v>ok</v>
      </c>
      <c r="C55" s="75" t="s">
        <v>128</v>
      </c>
      <c r="D55" s="77" t="s">
        <v>328</v>
      </c>
      <c r="E55" s="77" t="s">
        <v>329</v>
      </c>
      <c r="F55" s="77" t="s">
        <v>330</v>
      </c>
      <c r="G55" s="77"/>
      <c r="H55" s="77" t="s">
        <v>122</v>
      </c>
      <c r="I55" s="77" t="s">
        <v>186</v>
      </c>
      <c r="J55" s="77" t="s">
        <v>124</v>
      </c>
      <c r="K55" s="77" t="s">
        <v>331</v>
      </c>
      <c r="L55" s="77" t="s">
        <v>332</v>
      </c>
      <c r="M55" s="77"/>
      <c r="N55" s="77"/>
      <c r="O55" s="77"/>
      <c r="P55" s="79"/>
      <c r="Q55" s="49"/>
      <c r="R55" s="56" t="str">
        <f t="shared" si="1"/>
        <v>ok</v>
      </c>
      <c r="S55" s="56" t="str">
        <f t="shared" si="16"/>
        <v>ok</v>
      </c>
      <c r="T55" s="56" t="str">
        <f t="shared" si="17"/>
        <v>ok</v>
      </c>
      <c r="U55" s="56" t="str">
        <f t="shared" si="10"/>
        <v>ok</v>
      </c>
      <c r="V55" s="56" t="str">
        <f t="shared" si="11"/>
        <v>ok</v>
      </c>
      <c r="W55" s="56" t="str">
        <f t="shared" si="12"/>
        <v>ok</v>
      </c>
      <c r="X55" s="56" t="str">
        <f t="shared" si="2"/>
        <v>ok</v>
      </c>
      <c r="Y55" s="56" t="str">
        <f t="shared" si="3"/>
        <v>ok</v>
      </c>
      <c r="Z55" s="56" t="str">
        <f t="shared" si="4"/>
        <v>ok</v>
      </c>
      <c r="AA55" s="56" t="str">
        <f t="shared" si="5"/>
        <v>ok</v>
      </c>
      <c r="AB55" s="56" t="str">
        <f t="shared" si="18"/>
        <v>ok</v>
      </c>
      <c r="AC55" s="56" t="str">
        <f t="shared" si="19"/>
        <v>ok</v>
      </c>
      <c r="AD55" s="56" t="str">
        <f t="shared" si="14"/>
        <v>ok</v>
      </c>
      <c r="AE55" s="56" t="str">
        <f t="shared" si="20"/>
        <v>ok</v>
      </c>
      <c r="AF55" s="5"/>
      <c r="AG55" s="11"/>
      <c r="AH55" s="11"/>
      <c r="AI55" s="11"/>
      <c r="AJ55" s="13" t="s">
        <v>5</v>
      </c>
      <c r="AK55" s="26"/>
      <c r="AL55" s="26"/>
      <c r="AM55" s="26"/>
    </row>
    <row r="56" spans="1:46" s="6" customFormat="1" ht="89.25" x14ac:dyDescent="0.2">
      <c r="A56" s="12">
        <v>44</v>
      </c>
      <c r="B56" s="37" t="str">
        <f t="shared" si="15"/>
        <v>ok</v>
      </c>
      <c r="C56" s="75" t="s">
        <v>118</v>
      </c>
      <c r="D56" s="77" t="s">
        <v>328</v>
      </c>
      <c r="E56" s="77" t="s">
        <v>329</v>
      </c>
      <c r="F56" s="77" t="s">
        <v>330</v>
      </c>
      <c r="G56" s="77"/>
      <c r="H56" s="77" t="s">
        <v>122</v>
      </c>
      <c r="I56" s="77" t="s">
        <v>186</v>
      </c>
      <c r="J56" s="77" t="s">
        <v>124</v>
      </c>
      <c r="K56" s="76" t="s">
        <v>333</v>
      </c>
      <c r="L56" s="78" t="s">
        <v>334</v>
      </c>
      <c r="M56" s="77" t="s">
        <v>162</v>
      </c>
      <c r="N56" s="77"/>
      <c r="O56" s="77" t="s">
        <v>335</v>
      </c>
      <c r="P56" s="79" t="s">
        <v>346</v>
      </c>
      <c r="Q56" s="49"/>
      <c r="R56" s="56" t="str">
        <f t="shared" si="1"/>
        <v>ok</v>
      </c>
      <c r="S56" s="56" t="str">
        <f t="shared" si="16"/>
        <v>ok</v>
      </c>
      <c r="T56" s="56" t="str">
        <f t="shared" si="17"/>
        <v>ok</v>
      </c>
      <c r="U56" s="56" t="str">
        <f t="shared" si="10"/>
        <v>ok</v>
      </c>
      <c r="V56" s="56" t="str">
        <f t="shared" si="11"/>
        <v>ok</v>
      </c>
      <c r="W56" s="56" t="str">
        <f t="shared" si="12"/>
        <v>ok</v>
      </c>
      <c r="X56" s="56" t="str">
        <f t="shared" si="2"/>
        <v>ok</v>
      </c>
      <c r="Y56" s="56" t="str">
        <f t="shared" si="3"/>
        <v>ok</v>
      </c>
      <c r="Z56" s="56" t="str">
        <f t="shared" si="4"/>
        <v>ok</v>
      </c>
      <c r="AA56" s="56" t="str">
        <f t="shared" si="5"/>
        <v>ok</v>
      </c>
      <c r="AB56" s="56" t="str">
        <f t="shared" si="18"/>
        <v>ok</v>
      </c>
      <c r="AC56" s="56" t="str">
        <f t="shared" si="19"/>
        <v>ok</v>
      </c>
      <c r="AD56" s="56" t="str">
        <f t="shared" si="14"/>
        <v>ok</v>
      </c>
      <c r="AE56" s="56" t="str">
        <f t="shared" si="20"/>
        <v>ok</v>
      </c>
      <c r="AF56" s="5"/>
      <c r="AG56" s="11"/>
      <c r="AH56" s="11"/>
      <c r="AI56" s="11"/>
      <c r="AJ56" s="13" t="s">
        <v>5</v>
      </c>
      <c r="AK56" s="26"/>
      <c r="AL56" s="26"/>
      <c r="AM56" s="26"/>
    </row>
    <row r="57" spans="1:46" s="6" customFormat="1" ht="76.5" x14ac:dyDescent="0.2">
      <c r="A57" s="12">
        <v>45</v>
      </c>
      <c r="B57" s="37" t="str">
        <f t="shared" si="15"/>
        <v>ok</v>
      </c>
      <c r="C57" s="75" t="s">
        <v>118</v>
      </c>
      <c r="D57" s="77" t="s">
        <v>328</v>
      </c>
      <c r="E57" s="77" t="s">
        <v>329</v>
      </c>
      <c r="F57" s="77" t="s">
        <v>330</v>
      </c>
      <c r="G57" s="77"/>
      <c r="H57" s="77" t="s">
        <v>122</v>
      </c>
      <c r="I57" s="77" t="s">
        <v>186</v>
      </c>
      <c r="J57" s="77" t="s">
        <v>124</v>
      </c>
      <c r="K57" s="76" t="s">
        <v>336</v>
      </c>
      <c r="L57" s="78" t="s">
        <v>337</v>
      </c>
      <c r="M57" s="77" t="s">
        <v>162</v>
      </c>
      <c r="N57" s="77"/>
      <c r="O57" s="77" t="s">
        <v>335</v>
      </c>
      <c r="P57" s="79" t="s">
        <v>346</v>
      </c>
      <c r="Q57" s="49"/>
      <c r="R57" s="56" t="str">
        <f t="shared" si="1"/>
        <v>ok</v>
      </c>
      <c r="S57" s="56" t="str">
        <f t="shared" si="16"/>
        <v>ok</v>
      </c>
      <c r="T57" s="56" t="str">
        <f t="shared" si="17"/>
        <v>ok</v>
      </c>
      <c r="U57" s="56" t="str">
        <f t="shared" si="10"/>
        <v>ok</v>
      </c>
      <c r="V57" s="56" t="str">
        <f t="shared" si="11"/>
        <v>ok</v>
      </c>
      <c r="W57" s="56" t="str">
        <f t="shared" si="12"/>
        <v>ok</v>
      </c>
      <c r="X57" s="56" t="str">
        <f t="shared" si="2"/>
        <v>ok</v>
      </c>
      <c r="Y57" s="56" t="str">
        <f t="shared" si="3"/>
        <v>ok</v>
      </c>
      <c r="Z57" s="56" t="str">
        <f t="shared" si="4"/>
        <v>ok</v>
      </c>
      <c r="AA57" s="56" t="str">
        <f t="shared" si="5"/>
        <v>ok</v>
      </c>
      <c r="AB57" s="56" t="str">
        <f t="shared" si="18"/>
        <v>ok</v>
      </c>
      <c r="AC57" s="56" t="str">
        <f t="shared" si="19"/>
        <v>ok</v>
      </c>
      <c r="AD57" s="56" t="str">
        <f t="shared" si="14"/>
        <v>ok</v>
      </c>
      <c r="AE57" s="56" t="str">
        <f t="shared" si="20"/>
        <v>ok</v>
      </c>
      <c r="AF57" s="5"/>
      <c r="AG57" s="11"/>
      <c r="AH57" s="11"/>
      <c r="AI57" s="11"/>
      <c r="AJ57" s="13" t="s">
        <v>5</v>
      </c>
      <c r="AK57" s="26"/>
      <c r="AL57" s="26"/>
      <c r="AM57" s="26"/>
    </row>
    <row r="58" spans="1:46" s="6" customFormat="1" ht="63.75" x14ac:dyDescent="0.2">
      <c r="A58" s="12">
        <v>46</v>
      </c>
      <c r="B58" s="37" t="str">
        <f t="shared" si="15"/>
        <v>ok</v>
      </c>
      <c r="C58" s="75" t="s">
        <v>118</v>
      </c>
      <c r="D58" s="77" t="s">
        <v>328</v>
      </c>
      <c r="E58" s="77" t="s">
        <v>329</v>
      </c>
      <c r="F58" s="77" t="s">
        <v>330</v>
      </c>
      <c r="G58" s="77"/>
      <c r="H58" s="77" t="s">
        <v>122</v>
      </c>
      <c r="I58" s="77" t="s">
        <v>186</v>
      </c>
      <c r="J58" s="77" t="s">
        <v>124</v>
      </c>
      <c r="K58" s="76" t="s">
        <v>338</v>
      </c>
      <c r="L58" s="78" t="s">
        <v>339</v>
      </c>
      <c r="M58" s="77" t="s">
        <v>162</v>
      </c>
      <c r="N58" s="77"/>
      <c r="O58" s="77" t="s">
        <v>335</v>
      </c>
      <c r="P58" s="79" t="s">
        <v>346</v>
      </c>
      <c r="Q58" s="49"/>
      <c r="R58" s="56" t="str">
        <f t="shared" si="1"/>
        <v>ok</v>
      </c>
      <c r="S58" s="56" t="str">
        <f t="shared" si="16"/>
        <v>ok</v>
      </c>
      <c r="T58" s="56" t="str">
        <f t="shared" si="17"/>
        <v>ok</v>
      </c>
      <c r="U58" s="56" t="str">
        <f t="shared" si="10"/>
        <v>ok</v>
      </c>
      <c r="V58" s="56" t="str">
        <f t="shared" si="11"/>
        <v>ok</v>
      </c>
      <c r="W58" s="56" t="str">
        <f t="shared" si="12"/>
        <v>ok</v>
      </c>
      <c r="X58" s="56" t="str">
        <f t="shared" si="2"/>
        <v>ok</v>
      </c>
      <c r="Y58" s="56" t="str">
        <f t="shared" si="3"/>
        <v>ok</v>
      </c>
      <c r="Z58" s="56" t="str">
        <f t="shared" si="4"/>
        <v>ok</v>
      </c>
      <c r="AA58" s="56" t="str">
        <f t="shared" si="5"/>
        <v>ok</v>
      </c>
      <c r="AB58" s="56" t="str">
        <f t="shared" si="18"/>
        <v>ok</v>
      </c>
      <c r="AC58" s="56" t="str">
        <f t="shared" si="19"/>
        <v>ok</v>
      </c>
      <c r="AD58" s="56" t="str">
        <f t="shared" si="14"/>
        <v>ok</v>
      </c>
      <c r="AE58" s="56" t="str">
        <f t="shared" si="20"/>
        <v>ok</v>
      </c>
      <c r="AF58" s="5"/>
      <c r="AG58" s="11"/>
      <c r="AH58" s="11"/>
      <c r="AI58" s="11"/>
      <c r="AJ58" s="13" t="s">
        <v>5</v>
      </c>
      <c r="AK58" s="26"/>
      <c r="AL58" s="26"/>
      <c r="AM58" s="26"/>
    </row>
    <row r="59" spans="1:46" s="6" customFormat="1" ht="76.5" x14ac:dyDescent="0.2">
      <c r="A59" s="12">
        <v>47</v>
      </c>
      <c r="B59" s="37" t="str">
        <f t="shared" si="15"/>
        <v>ok</v>
      </c>
      <c r="C59" s="75" t="s">
        <v>118</v>
      </c>
      <c r="D59" s="77" t="s">
        <v>328</v>
      </c>
      <c r="E59" s="77" t="s">
        <v>329</v>
      </c>
      <c r="F59" s="77" t="s">
        <v>330</v>
      </c>
      <c r="G59" s="77"/>
      <c r="H59" s="77" t="s">
        <v>122</v>
      </c>
      <c r="I59" s="77" t="s">
        <v>186</v>
      </c>
      <c r="J59" s="77" t="s">
        <v>124</v>
      </c>
      <c r="K59" s="76" t="s">
        <v>338</v>
      </c>
      <c r="L59" s="78" t="s">
        <v>340</v>
      </c>
      <c r="M59" s="77" t="s">
        <v>127</v>
      </c>
      <c r="N59" s="77"/>
      <c r="O59" s="77" t="s">
        <v>348</v>
      </c>
      <c r="P59" s="79" t="s">
        <v>341</v>
      </c>
      <c r="Q59" s="49"/>
      <c r="R59" s="56" t="str">
        <f t="shared" si="1"/>
        <v>ok</v>
      </c>
      <c r="S59" s="56" t="str">
        <f t="shared" si="16"/>
        <v>ok</v>
      </c>
      <c r="T59" s="56" t="str">
        <f t="shared" si="17"/>
        <v>ok</v>
      </c>
      <c r="U59" s="56" t="str">
        <f t="shared" si="10"/>
        <v>ok</v>
      </c>
      <c r="V59" s="56" t="str">
        <f t="shared" si="11"/>
        <v>ok</v>
      </c>
      <c r="W59" s="56" t="str">
        <f t="shared" si="12"/>
        <v>ok</v>
      </c>
      <c r="X59" s="56" t="str">
        <f t="shared" si="2"/>
        <v>ok</v>
      </c>
      <c r="Y59" s="56" t="str">
        <f t="shared" si="3"/>
        <v>ok</v>
      </c>
      <c r="Z59" s="56" t="str">
        <f t="shared" si="4"/>
        <v>ok</v>
      </c>
      <c r="AA59" s="56" t="str">
        <f t="shared" si="5"/>
        <v>ok</v>
      </c>
      <c r="AB59" s="56" t="str">
        <f t="shared" si="18"/>
        <v>ok</v>
      </c>
      <c r="AC59" s="56" t="str">
        <f t="shared" si="19"/>
        <v>ok</v>
      </c>
      <c r="AD59" s="56" t="str">
        <f t="shared" si="14"/>
        <v>ok</v>
      </c>
      <c r="AE59" s="56" t="str">
        <f t="shared" si="20"/>
        <v>ok</v>
      </c>
      <c r="AF59" s="5"/>
      <c r="AG59" s="11"/>
      <c r="AH59" s="11"/>
      <c r="AI59" s="11"/>
      <c r="AJ59" s="13" t="s">
        <v>5</v>
      </c>
      <c r="AK59" s="26"/>
      <c r="AL59" s="26"/>
      <c r="AM59" s="26"/>
    </row>
    <row r="60" spans="1:46" s="6" customFormat="1" ht="51" x14ac:dyDescent="0.2">
      <c r="A60" s="12">
        <v>48</v>
      </c>
      <c r="B60" s="37" t="str">
        <f t="shared" si="15"/>
        <v>ok</v>
      </c>
      <c r="C60" s="75" t="s">
        <v>128</v>
      </c>
      <c r="D60" s="77" t="s">
        <v>285</v>
      </c>
      <c r="E60" s="77" t="s">
        <v>286</v>
      </c>
      <c r="F60" s="77" t="s">
        <v>287</v>
      </c>
      <c r="G60" s="77"/>
      <c r="H60" s="77" t="s">
        <v>122</v>
      </c>
      <c r="I60" s="77" t="s">
        <v>237</v>
      </c>
      <c r="J60" s="77" t="s">
        <v>124</v>
      </c>
      <c r="K60" s="77" t="s">
        <v>350</v>
      </c>
      <c r="L60" s="78" t="s">
        <v>351</v>
      </c>
      <c r="M60" s="77"/>
      <c r="N60" s="77"/>
      <c r="O60" s="77"/>
      <c r="P60" s="102"/>
      <c r="Q60" s="49"/>
      <c r="R60" s="56" t="str">
        <f t="shared" si="1"/>
        <v>ok</v>
      </c>
      <c r="S60" s="56" t="str">
        <f>IF(COUNTA($C60:$P60)=0,"",IF(ISBLANK(D61),"Empty cell","ok"))</f>
        <v>ok</v>
      </c>
      <c r="T60" s="56" t="str">
        <f t="shared" si="17"/>
        <v>ok</v>
      </c>
      <c r="U60" s="56" t="str">
        <f t="shared" si="10"/>
        <v>ok</v>
      </c>
      <c r="V60" s="56" t="str">
        <f t="shared" si="11"/>
        <v>ok</v>
      </c>
      <c r="W60" s="56" t="str">
        <f t="shared" si="12"/>
        <v>ok</v>
      </c>
      <c r="X60" s="56" t="str">
        <f t="shared" si="2"/>
        <v>ok</v>
      </c>
      <c r="Y60" s="56" t="str">
        <f t="shared" si="3"/>
        <v>ok</v>
      </c>
      <c r="Z60" s="56" t="str">
        <f t="shared" si="4"/>
        <v>ok</v>
      </c>
      <c r="AA60" s="56" t="str">
        <f t="shared" si="5"/>
        <v>ok</v>
      </c>
      <c r="AB60" s="56" t="str">
        <f t="shared" si="18"/>
        <v>ok</v>
      </c>
      <c r="AC60" s="56" t="str">
        <f t="shared" si="19"/>
        <v>ok</v>
      </c>
      <c r="AD60" s="56" t="str">
        <f t="shared" si="14"/>
        <v>ok</v>
      </c>
      <c r="AE60" s="56" t="str">
        <f t="shared" si="20"/>
        <v>ok</v>
      </c>
      <c r="AF60" s="5"/>
      <c r="AG60" s="11"/>
      <c r="AH60" s="11"/>
      <c r="AI60" s="11"/>
      <c r="AJ60" s="13" t="s">
        <v>5</v>
      </c>
      <c r="AK60" s="26"/>
      <c r="AL60" s="26"/>
      <c r="AM60" s="26"/>
    </row>
    <row r="61" spans="1:46" s="6" customFormat="1" ht="25.5" x14ac:dyDescent="0.2">
      <c r="A61" s="12">
        <v>49</v>
      </c>
      <c r="B61" s="37" t="str">
        <f t="shared" si="15"/>
        <v>Incomplete</v>
      </c>
      <c r="C61" s="75"/>
      <c r="D61" s="76" t="s">
        <v>349</v>
      </c>
      <c r="E61" s="76"/>
      <c r="F61" s="76"/>
      <c r="G61" s="77"/>
      <c r="H61" s="77"/>
      <c r="I61" s="76"/>
      <c r="J61" s="76"/>
      <c r="K61" s="76"/>
      <c r="L61" s="78"/>
      <c r="M61" s="77"/>
      <c r="N61" s="77"/>
      <c r="O61" s="77"/>
      <c r="P61" s="79"/>
      <c r="Q61" s="49"/>
      <c r="R61" s="56" t="str">
        <f t="shared" si="1"/>
        <v>Empty cell</v>
      </c>
      <c r="S61" s="56" t="str">
        <f>IF(COUNTA($C61:$P61)=0,"",IF(ISBLANK(#REF!),"Empty cell","ok"))</f>
        <v>ok</v>
      </c>
      <c r="T61" s="56" t="str">
        <f t="shared" si="17"/>
        <v>Empty cell</v>
      </c>
      <c r="U61" s="56" t="str">
        <f t="shared" si="10"/>
        <v>Empty cell</v>
      </c>
      <c r="V61" s="56" t="str">
        <f t="shared" si="11"/>
        <v>Empty cell</v>
      </c>
      <c r="W61" s="56" t="str">
        <f t="shared" si="12"/>
        <v>Empty cell</v>
      </c>
      <c r="X61" s="56" t="str">
        <f t="shared" si="2"/>
        <v>Empty cell</v>
      </c>
      <c r="Y61" s="56" t="str">
        <f t="shared" si="3"/>
        <v>Empty cell</v>
      </c>
      <c r="Z61" s="56" t="str">
        <f t="shared" si="4"/>
        <v>Empty cell</v>
      </c>
      <c r="AA61" s="56" t="str">
        <f t="shared" si="5"/>
        <v>Empty cell</v>
      </c>
      <c r="AB61" s="56" t="str">
        <f t="shared" si="18"/>
        <v>Empty cell</v>
      </c>
      <c r="AC61" s="56" t="str">
        <f t="shared" si="19"/>
        <v>Empty cell</v>
      </c>
      <c r="AD61" s="56" t="str">
        <f t="shared" si="14"/>
        <v>Empty cell</v>
      </c>
      <c r="AE61" s="56" t="str">
        <f t="shared" si="20"/>
        <v>Empty cell</v>
      </c>
      <c r="AF61" s="5"/>
      <c r="AG61" s="11"/>
      <c r="AH61" s="11"/>
      <c r="AI61" s="11"/>
      <c r="AJ61" s="13" t="s">
        <v>5</v>
      </c>
      <c r="AK61" s="26"/>
      <c r="AL61" s="26"/>
      <c r="AM61" s="26"/>
    </row>
    <row r="62" spans="1:46" s="6" customFormat="1" ht="26.25" thickBot="1" x14ac:dyDescent="0.25">
      <c r="A62" s="12">
        <v>50</v>
      </c>
      <c r="B62" s="37" t="str">
        <f t="shared" si="0"/>
        <v/>
      </c>
      <c r="C62" s="80"/>
      <c r="D62" s="81"/>
      <c r="E62" s="81"/>
      <c r="F62" s="81"/>
      <c r="G62" s="82"/>
      <c r="H62" s="82"/>
      <c r="I62" s="81"/>
      <c r="J62" s="81"/>
      <c r="K62" s="81"/>
      <c r="L62" s="83"/>
      <c r="M62" s="82"/>
      <c r="N62" s="82"/>
      <c r="O62" s="82"/>
      <c r="P62" s="84"/>
      <c r="Q62" s="49"/>
      <c r="R62" s="56" t="str">
        <f t="shared" si="1"/>
        <v/>
      </c>
      <c r="S62" s="56" t="str">
        <f t="shared" si="8"/>
        <v/>
      </c>
      <c r="T62" s="56" t="str">
        <f t="shared" si="9"/>
        <v/>
      </c>
      <c r="U62" s="56" t="str">
        <f t="shared" si="10"/>
        <v/>
      </c>
      <c r="V62" s="56" t="str">
        <f t="shared" si="11"/>
        <v/>
      </c>
      <c r="W62" s="56" t="str">
        <f t="shared" si="12"/>
        <v/>
      </c>
      <c r="X62" s="56" t="str">
        <f t="shared" si="2"/>
        <v/>
      </c>
      <c r="Y62" s="56" t="str">
        <f t="shared" si="3"/>
        <v/>
      </c>
      <c r="Z62" s="56" t="str">
        <f t="shared" si="4"/>
        <v/>
      </c>
      <c r="AA62" s="56" t="str">
        <f t="shared" si="5"/>
        <v/>
      </c>
      <c r="AB62" s="56" t="str">
        <f t="shared" si="6"/>
        <v/>
      </c>
      <c r="AC62" s="56" t="str">
        <f t="shared" si="13"/>
        <v/>
      </c>
      <c r="AD62" s="56" t="str">
        <f t="shared" si="14"/>
        <v/>
      </c>
      <c r="AE62" s="56" t="str">
        <f t="shared" si="7"/>
        <v/>
      </c>
      <c r="AF62" s="5"/>
      <c r="AG62" s="26"/>
      <c r="AH62" s="11"/>
      <c r="AI62" s="11"/>
      <c r="AJ62" s="13" t="s">
        <v>5</v>
      </c>
      <c r="AK62" s="26"/>
      <c r="AL62" s="26"/>
      <c r="AM62" s="26"/>
    </row>
    <row r="63" spans="1:46" ht="13.5" thickTop="1" x14ac:dyDescent="0.2">
      <c r="I63" s="2"/>
      <c r="J63" s="2"/>
      <c r="P63" s="3"/>
      <c r="Q63" s="3"/>
      <c r="R63" s="3"/>
      <c r="S63" s="3"/>
      <c r="T63" s="3"/>
      <c r="U63" s="3"/>
      <c r="V63" s="3"/>
      <c r="W63" s="3"/>
      <c r="X63" s="3"/>
      <c r="Y63" s="3"/>
      <c r="Z63" s="3"/>
      <c r="AA63" s="3"/>
      <c r="AM63" s="43"/>
      <c r="AN63" s="16"/>
      <c r="AO63" s="16"/>
      <c r="AP63" s="26"/>
      <c r="AQ63" s="11"/>
      <c r="AR63" s="11"/>
      <c r="AS63" s="16"/>
      <c r="AT63" s="47"/>
    </row>
    <row r="64" spans="1:46" x14ac:dyDescent="0.2">
      <c r="I64" s="2"/>
      <c r="J64" s="2"/>
      <c r="P64" s="3"/>
      <c r="Q64" s="3"/>
      <c r="R64" s="3"/>
      <c r="S64" s="3"/>
      <c r="T64" s="3"/>
      <c r="U64" s="3"/>
      <c r="V64" s="3"/>
      <c r="W64" s="3"/>
      <c r="X64" s="3"/>
      <c r="Y64" s="3"/>
      <c r="Z64" s="3"/>
      <c r="AA64" s="3"/>
      <c r="AM64" s="43"/>
      <c r="AN64" s="16"/>
      <c r="AO64" s="16"/>
      <c r="AP64" s="26"/>
      <c r="AQ64" s="11"/>
      <c r="AR64" s="11"/>
      <c r="AS64" s="16"/>
      <c r="AT64" s="47"/>
    </row>
    <row r="65" spans="9:46" x14ac:dyDescent="0.2">
      <c r="I65" s="2"/>
      <c r="J65" s="2"/>
      <c r="P65" s="3"/>
      <c r="Q65" s="3"/>
      <c r="R65" s="3"/>
      <c r="S65" s="3"/>
      <c r="T65" s="3"/>
      <c r="U65" s="3"/>
      <c r="V65" s="3"/>
      <c r="W65" s="3"/>
      <c r="X65" s="3"/>
      <c r="Y65" s="3"/>
      <c r="Z65" s="3"/>
      <c r="AA65" s="3"/>
      <c r="AM65" s="43"/>
      <c r="AN65" s="16"/>
      <c r="AO65" s="16"/>
      <c r="AP65" s="26"/>
      <c r="AQ65" s="11"/>
      <c r="AR65" s="11"/>
      <c r="AS65" s="16"/>
      <c r="AT65" s="47"/>
    </row>
    <row r="66" spans="9:46" x14ac:dyDescent="0.2">
      <c r="I66" s="2"/>
      <c r="J66" s="2"/>
      <c r="P66" s="3"/>
      <c r="Q66" s="3"/>
      <c r="R66" s="3"/>
      <c r="S66" s="3"/>
      <c r="T66" s="3"/>
      <c r="U66" s="3"/>
      <c r="V66" s="3"/>
      <c r="W66" s="3"/>
      <c r="X66" s="3"/>
      <c r="Y66" s="3"/>
      <c r="Z66" s="3"/>
      <c r="AA66" s="3"/>
      <c r="AM66" s="43"/>
      <c r="AN66" s="16"/>
      <c r="AO66" s="16"/>
      <c r="AP66" s="26"/>
      <c r="AQ66" s="11"/>
      <c r="AR66" s="11"/>
      <c r="AS66" s="16"/>
      <c r="AT66" s="47"/>
    </row>
    <row r="67" spans="9:46" x14ac:dyDescent="0.2">
      <c r="I67" s="2"/>
      <c r="J67" s="2"/>
      <c r="P67" s="3"/>
      <c r="Q67" s="3"/>
      <c r="R67" s="3"/>
      <c r="S67" s="3"/>
      <c r="T67" s="3"/>
      <c r="U67" s="3"/>
      <c r="V67" s="3"/>
      <c r="W67" s="3"/>
      <c r="X67" s="3"/>
      <c r="Y67" s="3"/>
      <c r="Z67" s="3"/>
      <c r="AA67" s="3"/>
      <c r="AM67" s="43"/>
      <c r="AN67" s="16"/>
      <c r="AO67" s="16"/>
      <c r="AP67" s="26"/>
      <c r="AQ67" s="11"/>
      <c r="AR67" s="11"/>
      <c r="AS67" s="16"/>
      <c r="AT67" s="47"/>
    </row>
    <row r="68" spans="9:46" x14ac:dyDescent="0.2">
      <c r="I68" s="2"/>
      <c r="J68" s="2"/>
      <c r="P68" s="3"/>
      <c r="Q68" s="3"/>
      <c r="R68" s="3"/>
      <c r="S68" s="3"/>
      <c r="T68" s="3"/>
      <c r="U68" s="3"/>
      <c r="V68" s="3"/>
      <c r="W68" s="3"/>
      <c r="X68" s="3"/>
      <c r="Y68" s="3"/>
      <c r="Z68" s="3"/>
      <c r="AA68" s="3"/>
      <c r="AM68" s="43"/>
      <c r="AN68" s="16"/>
      <c r="AO68" s="16"/>
      <c r="AP68" s="26"/>
      <c r="AQ68" s="11"/>
      <c r="AR68" s="11"/>
      <c r="AS68" s="16"/>
      <c r="AT68" s="47"/>
    </row>
    <row r="69" spans="9:46" x14ac:dyDescent="0.2">
      <c r="I69" s="2"/>
      <c r="J69" s="2"/>
      <c r="P69" s="3"/>
      <c r="Q69" s="3"/>
      <c r="R69" s="3"/>
      <c r="S69" s="3"/>
      <c r="T69" s="3"/>
      <c r="U69" s="3"/>
      <c r="V69" s="3"/>
      <c r="W69" s="3"/>
      <c r="X69" s="3"/>
      <c r="Y69" s="3"/>
      <c r="Z69" s="3"/>
      <c r="AA69" s="3"/>
      <c r="AM69" s="43"/>
      <c r="AN69" s="16"/>
      <c r="AO69" s="16"/>
      <c r="AP69" s="26"/>
      <c r="AQ69" s="11"/>
      <c r="AR69" s="11"/>
      <c r="AS69" s="16"/>
      <c r="AT69" s="47"/>
    </row>
    <row r="70" spans="9:46" x14ac:dyDescent="0.2">
      <c r="I70" s="2"/>
      <c r="J70" s="2"/>
      <c r="P70" s="3"/>
      <c r="Q70" s="3"/>
      <c r="R70" s="3"/>
      <c r="S70" s="3"/>
      <c r="T70" s="3"/>
      <c r="U70" s="3"/>
      <c r="V70" s="3"/>
      <c r="W70" s="3"/>
      <c r="X70" s="3"/>
      <c r="Y70" s="3"/>
      <c r="Z70" s="3"/>
      <c r="AA70" s="3"/>
      <c r="AM70" s="43"/>
      <c r="AN70" s="16"/>
      <c r="AO70" s="16"/>
      <c r="AP70" s="26"/>
      <c r="AQ70" s="11"/>
      <c r="AR70" s="11"/>
      <c r="AS70" s="16"/>
      <c r="AT70" s="47"/>
    </row>
    <row r="71" spans="9:46" x14ac:dyDescent="0.2">
      <c r="P71" s="3"/>
      <c r="Q71" s="3"/>
      <c r="R71" s="3"/>
      <c r="S71" s="3"/>
      <c r="T71" s="3"/>
      <c r="U71" s="3"/>
      <c r="V71" s="3"/>
      <c r="W71" s="3"/>
      <c r="X71" s="3"/>
      <c r="Y71" s="3"/>
      <c r="Z71" s="3"/>
      <c r="AA71" s="3"/>
      <c r="AR71" s="26"/>
      <c r="AS71" s="11"/>
      <c r="AT71" s="15"/>
    </row>
    <row r="72" spans="9:46" x14ac:dyDescent="0.2">
      <c r="P72" s="3"/>
      <c r="Q72" s="3"/>
      <c r="R72" s="3"/>
      <c r="S72" s="3"/>
      <c r="T72" s="3"/>
      <c r="U72" s="3"/>
      <c r="V72" s="3"/>
      <c r="W72" s="3"/>
      <c r="X72" s="3"/>
      <c r="Y72" s="3"/>
      <c r="Z72" s="3"/>
      <c r="AA72" s="3"/>
      <c r="AR72" s="26"/>
      <c r="AS72" s="11"/>
      <c r="AT72" s="15"/>
    </row>
    <row r="73" spans="9:46" x14ac:dyDescent="0.2">
      <c r="P73" s="3"/>
      <c r="Q73" s="3"/>
      <c r="R73" s="3"/>
      <c r="S73" s="3"/>
      <c r="T73" s="3"/>
      <c r="U73" s="3"/>
      <c r="V73" s="3"/>
      <c r="W73" s="3"/>
      <c r="X73" s="3"/>
      <c r="Y73" s="3"/>
      <c r="Z73" s="3"/>
      <c r="AA73" s="3"/>
      <c r="AR73" s="26"/>
      <c r="AS73" s="11"/>
      <c r="AT73" s="15"/>
    </row>
    <row r="74" spans="9:46" x14ac:dyDescent="0.2">
      <c r="P74" s="3"/>
      <c r="Q74" s="3"/>
      <c r="R74" s="3"/>
      <c r="S74" s="3"/>
      <c r="T74" s="3"/>
      <c r="U74" s="3"/>
      <c r="V74" s="3"/>
      <c r="W74" s="3"/>
      <c r="X74" s="3"/>
      <c r="Y74" s="3"/>
      <c r="Z74" s="3"/>
      <c r="AA74" s="3"/>
      <c r="AR74" s="26"/>
      <c r="AS74" s="11"/>
      <c r="AT74" s="15"/>
    </row>
    <row r="75" spans="9:46" x14ac:dyDescent="0.2">
      <c r="P75" s="3"/>
      <c r="Q75" s="3"/>
      <c r="R75" s="3"/>
      <c r="S75" s="3"/>
      <c r="T75" s="3"/>
      <c r="U75" s="3"/>
      <c r="V75" s="3"/>
      <c r="W75" s="3"/>
      <c r="X75" s="3"/>
      <c r="Y75" s="3"/>
      <c r="Z75" s="3"/>
      <c r="AA75" s="3"/>
      <c r="AR75" s="26"/>
      <c r="AS75" s="11"/>
      <c r="AT75" s="15"/>
    </row>
    <row r="76" spans="9:46" x14ac:dyDescent="0.2">
      <c r="P76" s="3"/>
      <c r="Q76" s="3"/>
      <c r="R76" s="3"/>
      <c r="S76" s="3"/>
      <c r="T76" s="3"/>
      <c r="U76" s="3"/>
      <c r="V76" s="3"/>
      <c r="W76" s="3"/>
      <c r="X76" s="3"/>
      <c r="Y76" s="3"/>
      <c r="Z76" s="3"/>
      <c r="AA76" s="3"/>
      <c r="AR76" s="26"/>
      <c r="AS76" s="11"/>
      <c r="AT76" s="15"/>
    </row>
    <row r="77" spans="9:46" x14ac:dyDescent="0.2">
      <c r="P77" s="3"/>
      <c r="Q77" s="3"/>
      <c r="R77" s="3"/>
      <c r="S77" s="3"/>
      <c r="T77" s="3"/>
      <c r="U77" s="3"/>
      <c r="V77" s="3"/>
      <c r="W77" s="3"/>
      <c r="X77" s="3"/>
      <c r="Y77" s="3"/>
      <c r="Z77" s="3"/>
      <c r="AA77" s="3"/>
      <c r="AR77" s="26"/>
      <c r="AS77" s="11"/>
      <c r="AT77" s="15"/>
    </row>
    <row r="78" spans="9:46" x14ac:dyDescent="0.2">
      <c r="P78" s="3"/>
      <c r="Q78" s="3"/>
      <c r="R78" s="3"/>
      <c r="S78" s="3"/>
      <c r="T78" s="3"/>
      <c r="U78" s="3"/>
      <c r="V78" s="3"/>
      <c r="W78" s="3"/>
      <c r="X78" s="3"/>
      <c r="Y78" s="3"/>
      <c r="Z78" s="3"/>
      <c r="AA78" s="3"/>
    </row>
    <row r="79" spans="9:46" x14ac:dyDescent="0.2">
      <c r="P79" s="3"/>
      <c r="Q79" s="3"/>
      <c r="R79" s="3"/>
      <c r="S79" s="3"/>
      <c r="T79" s="3"/>
      <c r="U79" s="3"/>
      <c r="V79" s="3"/>
      <c r="W79" s="3"/>
      <c r="X79" s="3"/>
      <c r="Y79" s="3"/>
      <c r="Z79" s="3"/>
      <c r="AA79" s="3"/>
    </row>
    <row r="80" spans="9:46" x14ac:dyDescent="0.2">
      <c r="P80" s="3"/>
      <c r="Q80" s="3"/>
      <c r="R80" s="3"/>
      <c r="S80" s="3"/>
      <c r="T80" s="3"/>
      <c r="U80" s="3"/>
      <c r="V80" s="3"/>
      <c r="W80" s="3"/>
      <c r="X80" s="3"/>
      <c r="Y80" s="3"/>
      <c r="Z80" s="3"/>
      <c r="AA80" s="3"/>
    </row>
    <row r="81" spans="16:27" x14ac:dyDescent="0.2">
      <c r="P81" s="3"/>
      <c r="Q81" s="3"/>
      <c r="R81" s="3"/>
      <c r="S81" s="3"/>
      <c r="T81" s="3"/>
      <c r="U81" s="3"/>
      <c r="V81" s="3"/>
      <c r="W81" s="3"/>
      <c r="X81" s="3"/>
      <c r="Y81" s="3"/>
      <c r="Z81" s="3"/>
      <c r="AA81" s="3"/>
    </row>
    <row r="82" spans="16:27" x14ac:dyDescent="0.2">
      <c r="P82" s="3"/>
      <c r="Q82" s="3"/>
      <c r="R82" s="3"/>
      <c r="S82" s="3"/>
      <c r="T82" s="3"/>
      <c r="U82" s="3"/>
      <c r="V82" s="3"/>
      <c r="W82" s="3"/>
      <c r="X82" s="3"/>
      <c r="Y82" s="3"/>
      <c r="Z82" s="3"/>
      <c r="AA82" s="3"/>
    </row>
    <row r="83" spans="16:27" x14ac:dyDescent="0.2">
      <c r="P83" s="3"/>
      <c r="Q83" s="3"/>
      <c r="R83" s="3"/>
      <c r="S83" s="3"/>
      <c r="T83" s="3"/>
      <c r="U83" s="3"/>
      <c r="V83" s="3"/>
      <c r="W83" s="3"/>
      <c r="X83" s="3"/>
      <c r="Y83" s="3"/>
      <c r="Z83" s="3"/>
      <c r="AA83" s="3"/>
    </row>
    <row r="84" spans="16:27" x14ac:dyDescent="0.2">
      <c r="P84" s="3"/>
      <c r="Q84" s="3"/>
      <c r="R84" s="3"/>
      <c r="S84" s="3"/>
      <c r="T84" s="3"/>
      <c r="U84" s="3"/>
      <c r="V84" s="3"/>
      <c r="W84" s="3"/>
      <c r="X84" s="3"/>
      <c r="Y84" s="3"/>
      <c r="Z84" s="3"/>
      <c r="AA84" s="3"/>
    </row>
    <row r="85" spans="16:27" x14ac:dyDescent="0.2">
      <c r="P85" s="3"/>
      <c r="Q85" s="3"/>
      <c r="R85" s="3"/>
      <c r="S85" s="3"/>
      <c r="T85" s="3"/>
      <c r="U85" s="3"/>
      <c r="V85" s="3"/>
      <c r="W85" s="3"/>
      <c r="X85" s="3"/>
      <c r="Y85" s="3"/>
      <c r="Z85" s="3"/>
      <c r="AA85" s="3"/>
    </row>
    <row r="86" spans="16:27" x14ac:dyDescent="0.2">
      <c r="P86" s="3"/>
      <c r="Q86" s="3"/>
      <c r="R86" s="3"/>
      <c r="S86" s="3"/>
      <c r="T86" s="3"/>
      <c r="U86" s="3"/>
      <c r="V86" s="3"/>
      <c r="W86" s="3"/>
      <c r="X86" s="3"/>
      <c r="Y86" s="3"/>
      <c r="Z86" s="3"/>
      <c r="AA86" s="3"/>
    </row>
    <row r="87" spans="16:27" x14ac:dyDescent="0.2">
      <c r="P87" s="3"/>
      <c r="Q87" s="3"/>
      <c r="R87" s="3"/>
      <c r="S87" s="3"/>
      <c r="T87" s="3"/>
      <c r="U87" s="3"/>
      <c r="V87" s="3"/>
      <c r="W87" s="3"/>
      <c r="X87" s="3"/>
      <c r="Y87" s="3"/>
      <c r="Z87" s="3"/>
      <c r="AA87" s="3"/>
    </row>
    <row r="88" spans="16:27" x14ac:dyDescent="0.2">
      <c r="P88" s="3"/>
      <c r="Q88" s="3"/>
      <c r="R88" s="3"/>
      <c r="S88" s="3"/>
      <c r="T88" s="3"/>
      <c r="U88" s="3"/>
      <c r="V88" s="3"/>
      <c r="W88" s="3"/>
      <c r="X88" s="3"/>
      <c r="Y88" s="3"/>
      <c r="Z88" s="3"/>
      <c r="AA88" s="3"/>
    </row>
    <row r="89" spans="16:27" x14ac:dyDescent="0.2">
      <c r="P89" s="3"/>
      <c r="Q89" s="3"/>
      <c r="R89" s="3"/>
      <c r="S89" s="3"/>
      <c r="T89" s="3"/>
      <c r="U89" s="3"/>
      <c r="V89" s="3"/>
      <c r="W89" s="3"/>
      <c r="X89" s="3"/>
      <c r="Y89" s="3"/>
      <c r="Z89" s="3"/>
      <c r="AA89" s="3"/>
    </row>
    <row r="90" spans="16:27" x14ac:dyDescent="0.2">
      <c r="P90" s="3"/>
      <c r="Q90" s="3"/>
      <c r="R90" s="3"/>
      <c r="S90" s="3"/>
      <c r="T90" s="3"/>
      <c r="U90" s="3"/>
      <c r="V90" s="3"/>
      <c r="W90" s="3"/>
      <c r="X90" s="3"/>
      <c r="Y90" s="3"/>
      <c r="Z90" s="3"/>
      <c r="AA90" s="3"/>
    </row>
    <row r="91" spans="16:27" x14ac:dyDescent="0.2">
      <c r="P91" s="3"/>
      <c r="Q91" s="3"/>
      <c r="R91" s="3"/>
      <c r="S91" s="3"/>
      <c r="T91" s="3"/>
      <c r="U91" s="3"/>
      <c r="V91" s="3"/>
      <c r="W91" s="3"/>
      <c r="X91" s="3"/>
      <c r="Y91" s="3"/>
      <c r="Z91" s="3"/>
      <c r="AA91" s="3"/>
    </row>
    <row r="92" spans="16:27" x14ac:dyDescent="0.2">
      <c r="P92" s="3"/>
      <c r="Q92" s="3"/>
      <c r="R92" s="3"/>
      <c r="S92" s="3"/>
      <c r="T92" s="3"/>
      <c r="U92" s="3"/>
      <c r="V92" s="3"/>
      <c r="W92" s="3"/>
      <c r="X92" s="3"/>
      <c r="Y92" s="3"/>
      <c r="Z92" s="3"/>
      <c r="AA92" s="3"/>
    </row>
    <row r="93" spans="16:27" x14ac:dyDescent="0.2">
      <c r="P93" s="3"/>
      <c r="Q93" s="3"/>
      <c r="R93" s="3"/>
      <c r="S93" s="3"/>
      <c r="T93" s="3"/>
      <c r="U93" s="3"/>
      <c r="V93" s="3"/>
      <c r="W93" s="3"/>
      <c r="X93" s="3"/>
      <c r="Y93" s="3"/>
      <c r="Z93" s="3"/>
      <c r="AA93" s="3"/>
    </row>
    <row r="94" spans="16:27" x14ac:dyDescent="0.2">
      <c r="P94" s="3"/>
      <c r="Q94" s="3"/>
      <c r="R94" s="3"/>
      <c r="S94" s="3"/>
      <c r="T94" s="3"/>
      <c r="U94" s="3"/>
      <c r="V94" s="3"/>
      <c r="W94" s="3"/>
      <c r="X94" s="3"/>
      <c r="Y94" s="3"/>
      <c r="Z94" s="3"/>
      <c r="AA94" s="3"/>
    </row>
    <row r="95" spans="16:27" x14ac:dyDescent="0.2">
      <c r="P95" s="3"/>
      <c r="Q95" s="3"/>
      <c r="R95" s="3"/>
      <c r="S95" s="3"/>
      <c r="T95" s="3"/>
      <c r="U95" s="3"/>
      <c r="V95" s="3"/>
      <c r="W95" s="3"/>
      <c r="X95" s="3"/>
      <c r="Y95" s="3"/>
      <c r="Z95" s="3"/>
      <c r="AA95" s="3"/>
    </row>
  </sheetData>
  <sheetProtection sort="0"/>
  <mergeCells count="45">
    <mergeCell ref="AC9:AE10"/>
    <mergeCell ref="AC11:AD11"/>
    <mergeCell ref="AE11:AE12"/>
    <mergeCell ref="AB11:AB12"/>
    <mergeCell ref="I11:I12"/>
    <mergeCell ref="V9:Y10"/>
    <mergeCell ref="Z9:AB10"/>
    <mergeCell ref="V11:W11"/>
    <mergeCell ref="AA11:AA12"/>
    <mergeCell ref="X11:X12"/>
    <mergeCell ref="Y11:Y12"/>
    <mergeCell ref="Z11:Z12"/>
    <mergeCell ref="J11:J12"/>
    <mergeCell ref="M11:M12"/>
    <mergeCell ref="T11:T12"/>
    <mergeCell ref="U11:U12"/>
    <mergeCell ref="R11:R12"/>
    <mergeCell ref="N11:O11"/>
    <mergeCell ref="K11:K12"/>
    <mergeCell ref="L11:L12"/>
    <mergeCell ref="S11:S12"/>
    <mergeCell ref="P11:P12"/>
    <mergeCell ref="A3:B3"/>
    <mergeCell ref="C11:C12"/>
    <mergeCell ref="E5:G5"/>
    <mergeCell ref="A7:B7"/>
    <mergeCell ref="A9:B9"/>
    <mergeCell ref="A11:A12"/>
    <mergeCell ref="B11:B12"/>
    <mergeCell ref="D11:D12"/>
    <mergeCell ref="C3:D3"/>
    <mergeCell ref="A5:B5"/>
    <mergeCell ref="C5:D5"/>
    <mergeCell ref="C7:D7"/>
    <mergeCell ref="F11:F12"/>
    <mergeCell ref="E11:E12"/>
    <mergeCell ref="G11:H11"/>
    <mergeCell ref="M1:O1"/>
    <mergeCell ref="M2:O4"/>
    <mergeCell ref="M6:O8"/>
    <mergeCell ref="I5:Q5"/>
    <mergeCell ref="R9:U10"/>
    <mergeCell ref="M9:P10"/>
    <mergeCell ref="C1:J1"/>
    <mergeCell ref="G7:H7"/>
  </mergeCells>
  <phoneticPr fontId="0" type="noConversion"/>
  <conditionalFormatting sqref="B13:B62">
    <cfRule type="cellIs" dxfId="194" priority="256" stopIfTrue="1" operator="equal">
      <formula>"ok"</formula>
    </cfRule>
    <cfRule type="cellIs" dxfId="193" priority="257" stopIfTrue="1" operator="equal">
      <formula>"Incomplete"</formula>
    </cfRule>
  </conditionalFormatting>
  <conditionalFormatting sqref="M14:N14 D14:E14 D24:E28 M18:N22 N16:N17 M24:N28 D30:E30 M30:N30 D32:E32 D34:E48 M34 M32:O33 H38:H41 D55:E55 H44:H55 M35:O56 H57:H59 M59:O59 D57:E59 D62:E62 E61 M61:O62 H61:H62">
    <cfRule type="expression" dxfId="192" priority="281" stopIfTrue="1">
      <formula>S14="ok"</formula>
    </cfRule>
    <cfRule type="expression" dxfId="191" priority="282" stopIfTrue="1">
      <formula>S14=""</formula>
    </cfRule>
  </conditionalFormatting>
  <conditionalFormatting sqref="AE13:AE62 X13:AB62">
    <cfRule type="cellIs" dxfId="190" priority="242" stopIfTrue="1" operator="equal">
      <formula>"ok"</formula>
    </cfRule>
    <cfRule type="cellIs" dxfId="189" priority="243" stopIfTrue="1" operator="equal">
      <formula>""</formula>
    </cfRule>
  </conditionalFormatting>
  <conditionalFormatting sqref="C3">
    <cfRule type="expression" dxfId="188" priority="203">
      <formula>ISNONTEXT(C3)</formula>
    </cfRule>
  </conditionalFormatting>
  <conditionalFormatting sqref="H3">
    <cfRule type="expression" dxfId="187" priority="199">
      <formula>ISNONTEXT(H3)</formula>
    </cfRule>
  </conditionalFormatting>
  <conditionalFormatting sqref="H5">
    <cfRule type="expression" dxfId="186" priority="196">
      <formula>IF(ISNUMBER(H5),IF(AND(H5&gt;=0,H5&lt;=77),FALSE,TRUE),TRUE)</formula>
    </cfRule>
  </conditionalFormatting>
  <conditionalFormatting sqref="C9">
    <cfRule type="expression" dxfId="185" priority="189">
      <formula>ISNUMBER(C9)</formula>
    </cfRule>
  </conditionalFormatting>
  <conditionalFormatting sqref="M1">
    <cfRule type="expression" dxfId="184" priority="187">
      <formula>IF($M$1="",FALSE,TRUE)</formula>
    </cfRule>
  </conditionalFormatting>
  <conditionalFormatting sqref="I14 K14:L14 I16:I17 K16:L17 I20:I22 K19:L22 I24:L28 I30:L30 I32:L55 I57:L59 K56:L56 I61:L62">
    <cfRule type="expression" dxfId="183" priority="183" stopIfTrue="1">
      <formula>X14="ok"</formula>
    </cfRule>
    <cfRule type="expression" dxfId="182" priority="184" stopIfTrue="1">
      <formula>X14=""</formula>
    </cfRule>
  </conditionalFormatting>
  <conditionalFormatting sqref="P14:P22 P24:P30 P32:P56 P59 P61:P62">
    <cfRule type="expression" dxfId="181" priority="323" stopIfTrue="1">
      <formula>AE14="ok"</formula>
    </cfRule>
    <cfRule type="expression" dxfId="180" priority="324" stopIfTrue="1">
      <formula>AE14=""</formula>
    </cfRule>
  </conditionalFormatting>
  <conditionalFormatting sqref="O14 O17:O22 O24:O28 O30">
    <cfRule type="expression" dxfId="179" priority="329" stopIfTrue="1">
      <formula>AD14="ok"</formula>
    </cfRule>
    <cfRule type="expression" dxfId="178" priority="330" stopIfTrue="1">
      <formula>AD14=""</formula>
    </cfRule>
  </conditionalFormatting>
  <conditionalFormatting sqref="AC13:AC62">
    <cfRule type="cellIs" dxfId="177" priority="175" stopIfTrue="1" operator="equal">
      <formula>"ok"</formula>
    </cfRule>
    <cfRule type="cellIs" dxfId="176" priority="176" stopIfTrue="1" operator="equal">
      <formula>""</formula>
    </cfRule>
  </conditionalFormatting>
  <conditionalFormatting sqref="AD13:AD62">
    <cfRule type="cellIs" dxfId="175" priority="173" stopIfTrue="1" operator="equal">
      <formula>"ok"</formula>
    </cfRule>
    <cfRule type="cellIs" dxfId="174" priority="174" stopIfTrue="1" operator="equal">
      <formula>""</formula>
    </cfRule>
  </conditionalFormatting>
  <conditionalFormatting sqref="R13:R62">
    <cfRule type="cellIs" dxfId="173" priority="169" stopIfTrue="1" operator="equal">
      <formula>"ok"</formula>
    </cfRule>
    <cfRule type="cellIs" dxfId="172" priority="170" stopIfTrue="1" operator="equal">
      <formula>""</formula>
    </cfRule>
  </conditionalFormatting>
  <conditionalFormatting sqref="G7:H7">
    <cfRule type="expression" dxfId="171" priority="166">
      <formula>ISNONTEXT(G7)</formula>
    </cfRule>
  </conditionalFormatting>
  <conditionalFormatting sqref="C14:C18 C24:C48 C55:C62">
    <cfRule type="expression" dxfId="170" priority="339" stopIfTrue="1">
      <formula>R14="ok"</formula>
    </cfRule>
    <cfRule type="expression" dxfId="169" priority="340" stopIfTrue="1">
      <formula>R14=""</formula>
    </cfRule>
  </conditionalFormatting>
  <conditionalFormatting sqref="S13:U62">
    <cfRule type="cellIs" dxfId="168" priority="163" stopIfTrue="1" operator="equal">
      <formula>"ok"</formula>
    </cfRule>
    <cfRule type="cellIs" dxfId="167" priority="164" stopIfTrue="1" operator="equal">
      <formula>""</formula>
    </cfRule>
  </conditionalFormatting>
  <conditionalFormatting sqref="G14 G16:G22 G24:G28 G30 G32 G34:G55 G57:G59 G61:G62">
    <cfRule type="expression" dxfId="166" priority="157" stopIfTrue="1">
      <formula>V14="ok"</formula>
    </cfRule>
    <cfRule type="expression" dxfId="165" priority="158" stopIfTrue="1">
      <formula>V14=""</formula>
    </cfRule>
  </conditionalFormatting>
  <conditionalFormatting sqref="H26:H28 H32">
    <cfRule type="expression" dxfId="164" priority="159" stopIfTrue="1">
      <formula>W26="ok"</formula>
    </cfRule>
    <cfRule type="expression" dxfId="163" priority="160" stopIfTrue="1">
      <formula>W26=""</formula>
    </cfRule>
  </conditionalFormatting>
  <conditionalFormatting sqref="V13:V62">
    <cfRule type="cellIs" dxfId="162" priority="155" stopIfTrue="1" operator="equal">
      <formula>"ok"</formula>
    </cfRule>
    <cfRule type="cellIs" dxfId="161" priority="156" stopIfTrue="1" operator="equal">
      <formula>""</formula>
    </cfRule>
  </conditionalFormatting>
  <conditionalFormatting sqref="W13:W62">
    <cfRule type="cellIs" dxfId="160" priority="153" stopIfTrue="1" operator="equal">
      <formula>"ok"</formula>
    </cfRule>
    <cfRule type="cellIs" dxfId="159" priority="154" stopIfTrue="1" operator="equal">
      <formula>""</formula>
    </cfRule>
  </conditionalFormatting>
  <conditionalFormatting sqref="C5">
    <cfRule type="expression" dxfId="158" priority="152">
      <formula>ISNONTEXT(C5)</formula>
    </cfRule>
  </conditionalFormatting>
  <conditionalFormatting sqref="C7">
    <cfRule type="expression" dxfId="157" priority="151">
      <formula>ISBLANK(C7)</formula>
    </cfRule>
  </conditionalFormatting>
  <conditionalFormatting sqref="M2 M6">
    <cfRule type="expression" dxfId="156" priority="347">
      <formula>IF($M2="",FALSE,TRUE)</formula>
    </cfRule>
  </conditionalFormatting>
  <conditionalFormatting sqref="F14 F24:F26 F28 F30 F32 F34:F48 F55 F57:F59 F61:F62">
    <cfRule type="expression" dxfId="155" priority="350" stopIfTrue="1">
      <formula>U14="ok"</formula>
    </cfRule>
    <cfRule type="expression" dxfId="154" priority="351" stopIfTrue="1">
      <formula>U14=""</formula>
    </cfRule>
  </conditionalFormatting>
  <conditionalFormatting sqref="M13:N13 D13:E13">
    <cfRule type="expression" dxfId="153" priority="141" stopIfTrue="1">
      <formula>S13="ok"</formula>
    </cfRule>
    <cfRule type="expression" dxfId="152" priority="142" stopIfTrue="1">
      <formula>S13=""</formula>
    </cfRule>
  </conditionalFormatting>
  <conditionalFormatting sqref="J13:L13 J14">
    <cfRule type="expression" dxfId="151" priority="139" stopIfTrue="1">
      <formula>Y13="ok"</formula>
    </cfRule>
    <cfRule type="expression" dxfId="150" priority="140" stopIfTrue="1">
      <formula>Y13=""</formula>
    </cfRule>
  </conditionalFormatting>
  <conditionalFormatting sqref="P13">
    <cfRule type="expression" dxfId="149" priority="143" stopIfTrue="1">
      <formula>AE13="ok"</formula>
    </cfRule>
    <cfRule type="expression" dxfId="148" priority="144" stopIfTrue="1">
      <formula>AE13=""</formula>
    </cfRule>
  </conditionalFormatting>
  <conditionalFormatting sqref="O13">
    <cfRule type="expression" dxfId="147" priority="145" stopIfTrue="1">
      <formula>AD13="ok"</formula>
    </cfRule>
    <cfRule type="expression" dxfId="146" priority="146" stopIfTrue="1">
      <formula>AD13=""</formula>
    </cfRule>
  </conditionalFormatting>
  <conditionalFormatting sqref="C13">
    <cfRule type="expression" dxfId="145" priority="147" stopIfTrue="1">
      <formula>R13="ok"</formula>
    </cfRule>
    <cfRule type="expression" dxfId="144" priority="148" stopIfTrue="1">
      <formula>R13=""</formula>
    </cfRule>
  </conditionalFormatting>
  <conditionalFormatting sqref="G13">
    <cfRule type="expression" dxfId="143" priority="135" stopIfTrue="1">
      <formula>V13="ok"</formula>
    </cfRule>
    <cfRule type="expression" dxfId="142" priority="136" stopIfTrue="1">
      <formula>V13=""</formula>
    </cfRule>
  </conditionalFormatting>
  <conditionalFormatting sqref="H13">
    <cfRule type="expression" dxfId="141" priority="137" stopIfTrue="1">
      <formula>W13="ok"</formula>
    </cfRule>
    <cfRule type="expression" dxfId="140" priority="138" stopIfTrue="1">
      <formula>W13=""</formula>
    </cfRule>
  </conditionalFormatting>
  <conditionalFormatting sqref="F13">
    <cfRule type="expression" dxfId="139" priority="149" stopIfTrue="1">
      <formula>U13="ok"</formula>
    </cfRule>
    <cfRule type="expression" dxfId="138" priority="150" stopIfTrue="1">
      <formula>U13=""</formula>
    </cfRule>
  </conditionalFormatting>
  <conditionalFormatting sqref="H14 H16:H17 H19:H22">
    <cfRule type="expression" dxfId="137" priority="133" stopIfTrue="1">
      <formula>W14="ok"</formula>
    </cfRule>
    <cfRule type="expression" dxfId="136" priority="134" stopIfTrue="1">
      <formula>W14=""</formula>
    </cfRule>
  </conditionalFormatting>
  <conditionalFormatting sqref="M15:N15 D15:E15 M16:M17">
    <cfRule type="expression" dxfId="135" priority="127" stopIfTrue="1">
      <formula>S15="ok"</formula>
    </cfRule>
    <cfRule type="expression" dxfId="134" priority="128" stopIfTrue="1">
      <formula>S15=""</formula>
    </cfRule>
  </conditionalFormatting>
  <conditionalFormatting sqref="I15 K15:L15">
    <cfRule type="expression" dxfId="133" priority="125" stopIfTrue="1">
      <formula>X15="ok"</formula>
    </cfRule>
    <cfRule type="expression" dxfId="132" priority="126" stopIfTrue="1">
      <formula>X15=""</formula>
    </cfRule>
  </conditionalFormatting>
  <conditionalFormatting sqref="O15">
    <cfRule type="expression" dxfId="131" priority="129" stopIfTrue="1">
      <formula>AD15="ok"</formula>
    </cfRule>
    <cfRule type="expression" dxfId="130" priority="130" stopIfTrue="1">
      <formula>AD15=""</formula>
    </cfRule>
  </conditionalFormatting>
  <conditionalFormatting sqref="G15">
    <cfRule type="expression" dxfId="129" priority="123" stopIfTrue="1">
      <formula>V15="ok"</formula>
    </cfRule>
    <cfRule type="expression" dxfId="128" priority="124" stopIfTrue="1">
      <formula>V15=""</formula>
    </cfRule>
  </conditionalFormatting>
  <conditionalFormatting sqref="F15">
    <cfRule type="expression" dxfId="127" priority="131" stopIfTrue="1">
      <formula>U15="ok"</formula>
    </cfRule>
    <cfRule type="expression" dxfId="126" priority="132" stopIfTrue="1">
      <formula>U15=""</formula>
    </cfRule>
  </conditionalFormatting>
  <conditionalFormatting sqref="J15:J17">
    <cfRule type="expression" dxfId="125" priority="121" stopIfTrue="1">
      <formula>Y15="ok"</formula>
    </cfRule>
    <cfRule type="expression" dxfId="124" priority="122" stopIfTrue="1">
      <formula>Y15=""</formula>
    </cfRule>
  </conditionalFormatting>
  <conditionalFormatting sqref="H15">
    <cfRule type="expression" dxfId="123" priority="119" stopIfTrue="1">
      <formula>W15="ok"</formula>
    </cfRule>
    <cfRule type="expression" dxfId="122" priority="120" stopIfTrue="1">
      <formula>W15=""</formula>
    </cfRule>
  </conditionalFormatting>
  <conditionalFormatting sqref="O16">
    <cfRule type="expression" dxfId="121" priority="117" stopIfTrue="1">
      <formula>AD16="ok"</formula>
    </cfRule>
    <cfRule type="expression" dxfId="120" priority="118" stopIfTrue="1">
      <formula>AD16=""</formula>
    </cfRule>
  </conditionalFormatting>
  <conditionalFormatting sqref="D18:E18">
    <cfRule type="expression" dxfId="119" priority="113" stopIfTrue="1">
      <formula>S18="ok"</formula>
    </cfRule>
    <cfRule type="expression" dxfId="118" priority="114" stopIfTrue="1">
      <formula>S18=""</formula>
    </cfRule>
  </conditionalFormatting>
  <conditionalFormatting sqref="F18">
    <cfRule type="expression" dxfId="117" priority="115" stopIfTrue="1">
      <formula>U18="ok"</formula>
    </cfRule>
    <cfRule type="expression" dxfId="116" priority="116" stopIfTrue="1">
      <formula>U18=""</formula>
    </cfRule>
  </conditionalFormatting>
  <conditionalFormatting sqref="I18 K18:L18">
    <cfRule type="expression" dxfId="115" priority="111" stopIfTrue="1">
      <formula>X18="ok"</formula>
    </cfRule>
    <cfRule type="expression" dxfId="114" priority="112" stopIfTrue="1">
      <formula>X18=""</formula>
    </cfRule>
  </conditionalFormatting>
  <conditionalFormatting sqref="J18">
    <cfRule type="expression" dxfId="113" priority="109" stopIfTrue="1">
      <formula>Y18="ok"</formula>
    </cfRule>
    <cfRule type="expression" dxfId="112" priority="110" stopIfTrue="1">
      <formula>Y18=""</formula>
    </cfRule>
  </conditionalFormatting>
  <conditionalFormatting sqref="D19:E19">
    <cfRule type="expression" dxfId="111" priority="103" stopIfTrue="1">
      <formula>S19="ok"</formula>
    </cfRule>
    <cfRule type="expression" dxfId="110" priority="104" stopIfTrue="1">
      <formula>S19=""</formula>
    </cfRule>
  </conditionalFormatting>
  <conditionalFormatting sqref="C19">
    <cfRule type="expression" dxfId="109" priority="105" stopIfTrue="1">
      <formula>R19="ok"</formula>
    </cfRule>
    <cfRule type="expression" dxfId="108" priority="106" stopIfTrue="1">
      <formula>R19=""</formula>
    </cfRule>
  </conditionalFormatting>
  <conditionalFormatting sqref="F19">
    <cfRule type="expression" dxfId="107" priority="107" stopIfTrue="1">
      <formula>U19="ok"</formula>
    </cfRule>
    <cfRule type="expression" dxfId="106" priority="108" stopIfTrue="1">
      <formula>U19=""</formula>
    </cfRule>
  </conditionalFormatting>
  <conditionalFormatting sqref="D20:E20">
    <cfRule type="expression" dxfId="105" priority="97" stopIfTrue="1">
      <formula>S20="ok"</formula>
    </cfRule>
    <cfRule type="expression" dxfId="104" priority="98" stopIfTrue="1">
      <formula>S20=""</formula>
    </cfRule>
  </conditionalFormatting>
  <conditionalFormatting sqref="C20">
    <cfRule type="expression" dxfId="103" priority="99" stopIfTrue="1">
      <formula>R20="ok"</formula>
    </cfRule>
    <cfRule type="expression" dxfId="102" priority="100" stopIfTrue="1">
      <formula>R20=""</formula>
    </cfRule>
  </conditionalFormatting>
  <conditionalFormatting sqref="F20">
    <cfRule type="expression" dxfId="101" priority="101" stopIfTrue="1">
      <formula>U20="ok"</formula>
    </cfRule>
    <cfRule type="expression" dxfId="100" priority="102" stopIfTrue="1">
      <formula>U20=""</formula>
    </cfRule>
  </conditionalFormatting>
  <conditionalFormatting sqref="I19">
    <cfRule type="expression" dxfId="99" priority="95" stopIfTrue="1">
      <formula>X19="ok"</formula>
    </cfRule>
    <cfRule type="expression" dxfId="98" priority="96" stopIfTrue="1">
      <formula>X19=""</formula>
    </cfRule>
  </conditionalFormatting>
  <conditionalFormatting sqref="J19:J22">
    <cfRule type="expression" dxfId="97" priority="93" stopIfTrue="1">
      <formula>Y19="ok"</formula>
    </cfRule>
    <cfRule type="expression" dxfId="96" priority="94" stopIfTrue="1">
      <formula>Y19=""</formula>
    </cfRule>
  </conditionalFormatting>
  <conditionalFormatting sqref="D21:E21">
    <cfRule type="expression" dxfId="95" priority="91" stopIfTrue="1">
      <formula>S21="ok"</formula>
    </cfRule>
    <cfRule type="expression" dxfId="94" priority="91" stopIfTrue="1">
      <formula>S21=""</formula>
    </cfRule>
  </conditionalFormatting>
  <conditionalFormatting sqref="C21">
    <cfRule type="expression" dxfId="93" priority="89" stopIfTrue="1">
      <formula>R21="ok"</formula>
    </cfRule>
    <cfRule type="expression" dxfId="92" priority="90" stopIfTrue="1">
      <formula>R21=""</formula>
    </cfRule>
  </conditionalFormatting>
  <conditionalFormatting sqref="F21">
    <cfRule type="expression" dxfId="91" priority="92" stopIfTrue="1">
      <formula>U21=""</formula>
    </cfRule>
    <cfRule type="expression" dxfId="90" priority="352" stopIfTrue="1">
      <formula>U21="ok"</formula>
    </cfRule>
  </conditionalFormatting>
  <conditionalFormatting sqref="G33">
    <cfRule type="expression" dxfId="89" priority="37" stopIfTrue="1">
      <formula>V33="ok"</formula>
    </cfRule>
    <cfRule type="expression" dxfId="88" priority="38" stopIfTrue="1">
      <formula>V33=""</formula>
    </cfRule>
  </conditionalFormatting>
  <conditionalFormatting sqref="D22:E22">
    <cfRule type="expression" dxfId="87" priority="81" stopIfTrue="1">
      <formula>S22="ok"</formula>
    </cfRule>
    <cfRule type="expression" dxfId="86" priority="82" stopIfTrue="1">
      <formula>S22=""</formula>
    </cfRule>
  </conditionalFormatting>
  <conditionalFormatting sqref="C22">
    <cfRule type="expression" dxfId="85" priority="83" stopIfTrue="1">
      <formula>R22="ok"</formula>
    </cfRule>
    <cfRule type="expression" dxfId="84" priority="84" stopIfTrue="1">
      <formula>R22=""</formula>
    </cfRule>
  </conditionalFormatting>
  <conditionalFormatting sqref="F22">
    <cfRule type="expression" dxfId="83" priority="85" stopIfTrue="1">
      <formula>U22="ok"</formula>
    </cfRule>
    <cfRule type="expression" dxfId="82" priority="86" stopIfTrue="1">
      <formula>U22=""</formula>
    </cfRule>
  </conditionalFormatting>
  <conditionalFormatting sqref="D23:E23 M23:P23">
    <cfRule type="expression" dxfId="81" priority="75" stopIfTrue="1">
      <formula>S23="ok"</formula>
    </cfRule>
    <cfRule type="expression" dxfId="80" priority="76" stopIfTrue="1">
      <formula>S23=""</formula>
    </cfRule>
  </conditionalFormatting>
  <conditionalFormatting sqref="I23:L23">
    <cfRule type="expression" dxfId="79" priority="73" stopIfTrue="1">
      <formula>X23="ok"</formula>
    </cfRule>
    <cfRule type="expression" dxfId="78" priority="74" stopIfTrue="1">
      <formula>X23=""</formula>
    </cfRule>
  </conditionalFormatting>
  <conditionalFormatting sqref="C23">
    <cfRule type="expression" dxfId="77" priority="77" stopIfTrue="1">
      <formula>R23="ok"</formula>
    </cfRule>
    <cfRule type="expression" dxfId="76" priority="78" stopIfTrue="1">
      <formula>R23=""</formula>
    </cfRule>
  </conditionalFormatting>
  <conditionalFormatting sqref="G23">
    <cfRule type="expression" dxfId="75" priority="69" stopIfTrue="1">
      <formula>V23="ok"</formula>
    </cfRule>
    <cfRule type="expression" dxfId="74" priority="70" stopIfTrue="1">
      <formula>V23=""</formula>
    </cfRule>
  </conditionalFormatting>
  <conditionalFormatting sqref="H23">
    <cfRule type="expression" dxfId="73" priority="71" stopIfTrue="1">
      <formula>W23="ok"</formula>
    </cfRule>
    <cfRule type="expression" dxfId="72" priority="72" stopIfTrue="1">
      <formula>W23=""</formula>
    </cfRule>
  </conditionalFormatting>
  <conditionalFormatting sqref="F23">
    <cfRule type="expression" dxfId="71" priority="79" stopIfTrue="1">
      <formula>U23="ok"</formula>
    </cfRule>
    <cfRule type="expression" dxfId="70" priority="80" stopIfTrue="1">
      <formula>U23=""</formula>
    </cfRule>
  </conditionalFormatting>
  <conditionalFormatting sqref="H24:H25">
    <cfRule type="expression" dxfId="69" priority="67" stopIfTrue="1">
      <formula>W24="ok"</formula>
    </cfRule>
    <cfRule type="expression" dxfId="68" priority="68" stopIfTrue="1">
      <formula>W24=""</formula>
    </cfRule>
  </conditionalFormatting>
  <conditionalFormatting sqref="D29:E29">
    <cfRule type="expression" dxfId="67" priority="63" stopIfTrue="1">
      <formula>S29="ok"</formula>
    </cfRule>
    <cfRule type="expression" dxfId="66" priority="64" stopIfTrue="1">
      <formula>S29=""</formula>
    </cfRule>
  </conditionalFormatting>
  <conditionalFormatting sqref="G29">
    <cfRule type="expression" dxfId="65" priority="59" stopIfTrue="1">
      <formula>V29="ok"</formula>
    </cfRule>
    <cfRule type="expression" dxfId="64" priority="60" stopIfTrue="1">
      <formula>V29=""</formula>
    </cfRule>
  </conditionalFormatting>
  <conditionalFormatting sqref="H29:H30">
    <cfRule type="expression" dxfId="63" priority="61" stopIfTrue="1">
      <formula>W29="ok"</formula>
    </cfRule>
    <cfRule type="expression" dxfId="62" priority="62" stopIfTrue="1">
      <formula>W29=""</formula>
    </cfRule>
  </conditionalFormatting>
  <conditionalFormatting sqref="F29">
    <cfRule type="expression" dxfId="61" priority="65" stopIfTrue="1">
      <formula>U29="ok"</formula>
    </cfRule>
    <cfRule type="expression" dxfId="60" priority="66" stopIfTrue="1">
      <formula>U29=""</formula>
    </cfRule>
  </conditionalFormatting>
  <conditionalFormatting sqref="D31:E31 M31:N31">
    <cfRule type="expression" dxfId="59" priority="51" stopIfTrue="1">
      <formula>S31="ok"</formula>
    </cfRule>
    <cfRule type="expression" dxfId="58" priority="52" stopIfTrue="1">
      <formula>S31=""</formula>
    </cfRule>
  </conditionalFormatting>
  <conditionalFormatting sqref="I31:L31">
    <cfRule type="expression" dxfId="57" priority="49" stopIfTrue="1">
      <formula>X31="ok"</formula>
    </cfRule>
    <cfRule type="expression" dxfId="56" priority="50" stopIfTrue="1">
      <formula>X31=""</formula>
    </cfRule>
  </conditionalFormatting>
  <conditionalFormatting sqref="P31">
    <cfRule type="expression" dxfId="55" priority="53" stopIfTrue="1">
      <formula>AE31="ok"</formula>
    </cfRule>
    <cfRule type="expression" dxfId="54" priority="54" stopIfTrue="1">
      <formula>AE31=""</formula>
    </cfRule>
  </conditionalFormatting>
  <conditionalFormatting sqref="O31">
    <cfRule type="expression" dxfId="53" priority="55" stopIfTrue="1">
      <formula>AD31="ok"</formula>
    </cfRule>
    <cfRule type="expression" dxfId="52" priority="56" stopIfTrue="1">
      <formula>AD31=""</formula>
    </cfRule>
  </conditionalFormatting>
  <conditionalFormatting sqref="G31">
    <cfRule type="expression" dxfId="51" priority="47" stopIfTrue="1">
      <formula>V31="ok"</formula>
    </cfRule>
    <cfRule type="expression" dxfId="50" priority="48" stopIfTrue="1">
      <formula>V31=""</formula>
    </cfRule>
  </conditionalFormatting>
  <conditionalFormatting sqref="F31">
    <cfRule type="expression" dxfId="49" priority="57" stopIfTrue="1">
      <formula>U31="ok"</formula>
    </cfRule>
    <cfRule type="expression" dxfId="48" priority="58" stopIfTrue="1">
      <formula>U31=""</formula>
    </cfRule>
  </conditionalFormatting>
  <conditionalFormatting sqref="H31">
    <cfRule type="expression" dxfId="47" priority="45" stopIfTrue="1">
      <formula>W31="ok"</formula>
    </cfRule>
    <cfRule type="expression" dxfId="46" priority="46" stopIfTrue="1">
      <formula>W31=""</formula>
    </cfRule>
  </conditionalFormatting>
  <conditionalFormatting sqref="D33:E33">
    <cfRule type="expression" dxfId="45" priority="41" stopIfTrue="1">
      <formula>S33="ok"</formula>
    </cfRule>
    <cfRule type="expression" dxfId="44" priority="42" stopIfTrue="1">
      <formula>S33=""</formula>
    </cfRule>
  </conditionalFormatting>
  <conditionalFormatting sqref="H33:H37">
    <cfRule type="expression" dxfId="43" priority="39" stopIfTrue="1">
      <formula>W33="ok"</formula>
    </cfRule>
    <cfRule type="expression" dxfId="42" priority="40" stopIfTrue="1">
      <formula>W33=""</formula>
    </cfRule>
  </conditionalFormatting>
  <conditionalFormatting sqref="F33">
    <cfRule type="expression" dxfId="41" priority="43" stopIfTrue="1">
      <formula>U33="ok"</formula>
    </cfRule>
    <cfRule type="expression" dxfId="40" priority="44" stopIfTrue="1">
      <formula>U33=""</formula>
    </cfRule>
  </conditionalFormatting>
  <conditionalFormatting sqref="P34">
    <cfRule type="expression" dxfId="39" priority="354" stopIfTrue="1">
      <formula>AD34="ok"</formula>
    </cfRule>
    <cfRule type="expression" dxfId="38" priority="355" stopIfTrue="1">
      <formula>AD34=""</formula>
    </cfRule>
  </conditionalFormatting>
  <conditionalFormatting sqref="H43 D61">
    <cfRule type="expression" dxfId="37" priority="358" stopIfTrue="1">
      <formula>S42="ok"</formula>
    </cfRule>
    <cfRule type="expression" dxfId="36" priority="359" stopIfTrue="1">
      <formula>S42=""</formula>
    </cfRule>
  </conditionalFormatting>
  <conditionalFormatting sqref="D49:E54">
    <cfRule type="expression" dxfId="35" priority="31" stopIfTrue="1">
      <formula>S49="ok"</formula>
    </cfRule>
    <cfRule type="expression" dxfId="34" priority="32" stopIfTrue="1">
      <formula>S49=""</formula>
    </cfRule>
  </conditionalFormatting>
  <conditionalFormatting sqref="C49:C54">
    <cfRule type="expression" dxfId="33" priority="33" stopIfTrue="1">
      <formula>R49="ok"</formula>
    </cfRule>
    <cfRule type="expression" dxfId="32" priority="34" stopIfTrue="1">
      <formula>R49=""</formula>
    </cfRule>
  </conditionalFormatting>
  <conditionalFormatting sqref="F49:F54">
    <cfRule type="expression" dxfId="31" priority="35" stopIfTrue="1">
      <formula>U49="ok"</formula>
    </cfRule>
    <cfRule type="expression" dxfId="30" priority="36" stopIfTrue="1">
      <formula>U49=""</formula>
    </cfRule>
  </conditionalFormatting>
  <conditionalFormatting sqref="D56:E56 H56">
    <cfRule type="expression" dxfId="29" priority="27" stopIfTrue="1">
      <formula>S56="ok"</formula>
    </cfRule>
    <cfRule type="expression" dxfId="28" priority="28" stopIfTrue="1">
      <formula>S56=""</formula>
    </cfRule>
  </conditionalFormatting>
  <conditionalFormatting sqref="I56:J56">
    <cfRule type="expression" dxfId="27" priority="25" stopIfTrue="1">
      <formula>X56="ok"</formula>
    </cfRule>
    <cfRule type="expression" dxfId="26" priority="26" stopIfTrue="1">
      <formula>X56=""</formula>
    </cfRule>
  </conditionalFormatting>
  <conditionalFormatting sqref="G56">
    <cfRule type="expression" dxfId="25" priority="23" stopIfTrue="1">
      <formula>V56="ok"</formula>
    </cfRule>
    <cfRule type="expression" dxfId="24" priority="24" stopIfTrue="1">
      <formula>V56=""</formula>
    </cfRule>
  </conditionalFormatting>
  <conditionalFormatting sqref="F56">
    <cfRule type="expression" dxfId="23" priority="29" stopIfTrue="1">
      <formula>U56="ok"</formula>
    </cfRule>
    <cfRule type="expression" dxfId="22" priority="30" stopIfTrue="1">
      <formula>U56=""</formula>
    </cfRule>
  </conditionalFormatting>
  <conditionalFormatting sqref="M57:O57">
    <cfRule type="expression" dxfId="21" priority="19" stopIfTrue="1">
      <formula>AB57="ok"</formula>
    </cfRule>
    <cfRule type="expression" dxfId="20" priority="20" stopIfTrue="1">
      <formula>AB57=""</formula>
    </cfRule>
  </conditionalFormatting>
  <conditionalFormatting sqref="P57">
    <cfRule type="expression" dxfId="19" priority="21" stopIfTrue="1">
      <formula>AE57="ok"</formula>
    </cfRule>
    <cfRule type="expression" dxfId="18" priority="22" stopIfTrue="1">
      <formula>AE57=""</formula>
    </cfRule>
  </conditionalFormatting>
  <conditionalFormatting sqref="M58:O58">
    <cfRule type="expression" dxfId="17" priority="15" stopIfTrue="1">
      <formula>AB58="ok"</formula>
    </cfRule>
    <cfRule type="expression" dxfId="16" priority="16" stopIfTrue="1">
      <formula>AB58=""</formula>
    </cfRule>
  </conditionalFormatting>
  <conditionalFormatting sqref="P58">
    <cfRule type="expression" dxfId="15" priority="17" stopIfTrue="1">
      <formula>AE58="ok"</formula>
    </cfRule>
    <cfRule type="expression" dxfId="14" priority="18" stopIfTrue="1">
      <formula>AE58=""</formula>
    </cfRule>
  </conditionalFormatting>
  <conditionalFormatting sqref="H18">
    <cfRule type="expression" dxfId="13" priority="13" stopIfTrue="1">
      <formula>W18="ok"</formula>
    </cfRule>
    <cfRule type="expression" dxfId="12" priority="14" stopIfTrue="1">
      <formula>W18=""</formula>
    </cfRule>
  </conditionalFormatting>
  <conditionalFormatting sqref="O34">
    <cfRule type="expression" dxfId="11" priority="11" stopIfTrue="1">
      <formula>AD34="ok"</formula>
    </cfRule>
    <cfRule type="expression" dxfId="10" priority="12" stopIfTrue="1">
      <formula>AD34=""</formula>
    </cfRule>
  </conditionalFormatting>
  <conditionalFormatting sqref="D60:E60 H60 M60:O60">
    <cfRule type="expression" dxfId="9" priority="5" stopIfTrue="1">
      <formula>S60="ok"</formula>
    </cfRule>
    <cfRule type="expression" dxfId="8" priority="6" stopIfTrue="1">
      <formula>S60=""</formula>
    </cfRule>
  </conditionalFormatting>
  <conditionalFormatting sqref="I60:L60">
    <cfRule type="expression" dxfId="7" priority="3" stopIfTrue="1">
      <formula>X60="ok"</formula>
    </cfRule>
    <cfRule type="expression" dxfId="6" priority="4" stopIfTrue="1">
      <formula>X60=""</formula>
    </cfRule>
  </conditionalFormatting>
  <conditionalFormatting sqref="P60">
    <cfRule type="expression" dxfId="5" priority="7" stopIfTrue="1">
      <formula>AE60="ok"</formula>
    </cfRule>
    <cfRule type="expression" dxfId="4" priority="8" stopIfTrue="1">
      <formula>AE60=""</formula>
    </cfRule>
  </conditionalFormatting>
  <conditionalFormatting sqref="G60">
    <cfRule type="expression" dxfId="3" priority="1" stopIfTrue="1">
      <formula>V60="ok"</formula>
    </cfRule>
    <cfRule type="expression" dxfId="2" priority="2" stopIfTrue="1">
      <formula>V60=""</formula>
    </cfRule>
  </conditionalFormatting>
  <conditionalFormatting sqref="F60">
    <cfRule type="expression" dxfId="1" priority="9" stopIfTrue="1">
      <formula>U60="ok"</formula>
    </cfRule>
    <cfRule type="expression" dxfId="0" priority="10" stopIfTrue="1">
      <formula>U60=""</formula>
    </cfRule>
  </conditionalFormatting>
  <dataValidations xWindow="482" yWindow="622" count="29">
    <dataValidation allowBlank="1" promptTitle="Basic Model Number" prompt="Enter the Basic Model Number in the cells below._x000a__x000a_" sqref="L11" xr:uid="{34A59DE6-10F6-443A-8151-A95B38BFEBF9}"/>
    <dataValidation allowBlank="1" prompt="_x000a__x000a_" sqref="B13:B62" xr:uid="{776054F6-95A1-474D-9F0D-C21E05095B43}"/>
    <dataValidation type="date" allowBlank="1" showInputMessage="1" showErrorMessage="1" errorTitle="Date" error="The entry must be a date between 8/1/16 and 12/31/16." sqref="D9:I9" xr:uid="{C02F356A-6031-4D9A-B20E-828A1BC2FEF0}">
      <formula1>DATE(2016,8,1)</formula1>
      <formula2>DATE(2016,12,31)</formula2>
    </dataValidation>
    <dataValidation prompt="_x000a_" sqref="L13:L62" xr:uid="{E4A0FFF3-C605-409C-A51A-357029C80877}"/>
    <dataValidation allowBlank="1" sqref="N12:O12 G12:H12 J9" xr:uid="{616C34CF-8A77-4164-BB1D-93311A3766DF}"/>
    <dataValidation type="custom" allowBlank="1" showInputMessage="1" showErrorMessage="1" errorTitle="Email Address of Submitter" error="The information you entered is not an email address." sqref="G7:H7" xr:uid="{39E9599F-2D0D-4A34-9625-542E98A02F70}">
      <formula1>IF(IF(ISERROR(FIND("@",G7)),1,0)+IF(ISERROR(FIND(".",G7)),1,0)&gt;0,FALSE,TRUE)</formula1>
    </dataValidation>
    <dataValidation type="whole" allowBlank="1" showInputMessage="1" showErrorMessage="1" errorTitle="Number of Organization" error="The entry must be an integer between 0 and 77._x000a__x000a_You can find the number of the Organization in the 'Org List' tab of this workbook." sqref="H5" xr:uid="{1A3AF3D7-67C7-4B6F-944A-B1C2E6D14877}">
      <formula1>0</formula1>
      <formula2>77</formula2>
    </dataValidation>
    <dataValidation type="custom" allowBlank="1" showInputMessage="1" showErrorMessage="1" errorTitle="Submitter Last Name" error="Please enter the Submitter Last Name." sqref="C3:D3" xr:uid="{7DAC7D2F-BE8F-4736-9837-E813759873A8}">
      <formula1>IF(ISNONTEXT(C3),FALSE,TRUE)</formula1>
    </dataValidation>
    <dataValidation type="custom" allowBlank="1" showInputMessage="1" showErrorMessage="1" errorTitle="Submitter First Name" error="Please enter the Submitter First Name." sqref="H3" xr:uid="{4DE6CF50-F87D-481E-B28A-990F313590F1}">
      <formula1>IF(ISNONTEXT(H3),FALSE,TRUE)</formula1>
    </dataValidation>
    <dataValidation type="custom" showErrorMessage="1" errorTitle="Initial Submittal" error="The entry should be one of 'I', 'R', or 'T'." prompt="_x000a_" sqref="C13:C62" xr:uid="{5A6821C6-2662-4365-9B2B-AD022442C001}">
      <formula1>IF(OR(C13="I",C13="R",C13="T"),TRUE,FALSE)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13:M62" xr:uid="{D0947400-432F-4E1F-9015-03EEEA0B4675}">
      <formula1>IF(C13="T",FALSE,IF(OR(M13="V",M13="NV"),TRUE,FALSE))</formula1>
    </dataValidation>
    <dataValidation type="custom" showErrorMessage="1" errorTitle="Name of NGSB" error="Please enter the Name of Non-Government Standards Body." prompt="_x000a_" sqref="I13:I62" xr:uid="{B10CA386-2472-4204-8434-858EC44EAC61}">
      <formula1>IF(ISNONTEXT(I13),FALSE,TRUE)</formula1>
    </dataValidation>
    <dataValidation type="custom" showErrorMessage="1" errorTitle="Country of NGSB" error="Please enter the Country of Non-Government Standards Body." prompt="_x000a_" sqref="J13:J62" xr:uid="{E15E3E58-790B-4FA0-ADBA-5D0E10D77E81}">
      <formula1>IF(ISNONTEXT(J13),FALSE,TRUE)</formula1>
    </dataValidation>
    <dataValidation type="custom" showErrorMessage="1" errorTitle="Name of Main Committee" error="Please enter the Name of Main Committee." prompt="_x000a_" sqref="K13:K62" xr:uid="{871D11A3-D7E3-4697-A4C5-1B46B0ADE291}">
      <formula1>IF(ISNONTEXT(K13),FALSE,TRUE)</formula1>
    </dataValidation>
    <dataValidation type="custom" allowBlank="1" showErrorMessage="1" errorTitle="Last Name" error="Please enter the Last Name of the Participant." prompt="_x000a_" sqref="D13:D15 D18:D59 D61:D62" xr:uid="{66420C0E-A4E9-409B-A7C3-5B048AB430FB}">
      <formula1>IF(ISNONTEXT(D13),FALSE,TRUE)</formula1>
    </dataValidation>
    <dataValidation type="custom" allowBlank="1" showErrorMessage="1" errorTitle="First Name" error="Please enter the First Name of the Participant." prompt="_x000a_" sqref="E13:E15 E18:E62" xr:uid="{A6D98EBB-CBD8-458C-BAF3-A3EB7D8907FE}">
      <formula1>IF(ISNONTEXT(E13),FALSE,TRUE)</formula1>
    </dataValidation>
    <dataValidation type="custom" allowBlank="1" showInputMessage="1" showErrorMessage="1" errorTitle="Submitter Title" error="Please enter the Submitter Title." sqref="C5:D5" xr:uid="{33C5432A-EE49-45C8-9F53-9E9FAF3A901F}">
      <formula1>IF(ISNONTEXT(C5),FALSE,TRUE)</formula1>
    </dataValidation>
    <dataValidation type="custom" allowBlank="1" showErrorMessage="1" errorTitle="Email Address of Participant" error="The information you entered is not an email address." prompt="_x000a_" sqref="F13:F15 F18:F26 F28:F62" xr:uid="{397245F7-B4B3-4502-AE8D-77828939124C}">
      <formula1>IF(IF(ISERROR(FIND("@",F13)),1,0)+IF(ISERROR(FIND(".",F13)),1,0)&gt;0,FALSE,TRUE)</formula1>
    </dataValidation>
    <dataValidation type="date" allowBlank="1" showInputMessage="1" showErrorMessage="1" errorTitle="Date" error="The entry must be a date." sqref="C9" xr:uid="{BA550EFB-CD54-4165-8A40-54A4746D8942}">
      <formula1>36526</formula1>
      <formula2>73050</formula2>
    </dataValidation>
    <dataValidation type="custom" allowBlank="1" showErrorMessage="1" errorTitle="ID/Title of Standards" error="No entry should be made if you entered 'T' for Termination of Membership in the Type of Submittal column._x000a__x000a_Otherwise, enter the ID/Title of the Standards Activity relevant to DOE's mission._x000a_" sqref="P13:P62" xr:uid="{CD9A2CDC-544A-4087-BC25-7F31A4B5840C}">
      <formula1>IF(C13="T",FALSE,TRUE)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13:N33 N35:N62" xr:uid="{80750AD7-0BB9-4F5D-8300-E39594AC29C1}">
      <formula1>IF(C13="T",FALSE,IF(N13="D",IF(ISBLANK(O13),TRUE,FALSE),FALSE))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O34" xr:uid="{9153F7EE-1238-44C6-B804-720B4EDB4EAD}">
      <formula1>IF(C34="T",FALSE,IF(O34="D",IF(ISBLANK(P34),TRUE,FALSE),FALSE))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13:O33 O35:O62" xr:uid="{76FD7649-C046-4E7C-9892-BE8CAA8B3469}">
      <formula1>IF(C13="T",FALSE,IF(N13="D",FALSE,TRUE))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P34" xr:uid="{660C275A-8DFF-4FFC-9B52-16985B8CE216}">
      <formula1>IF(C34="T",FALSE,IF(O34="D",FALSE,TRUE))</formula1>
    </dataValidation>
    <dataValidation type="custom" showErrorMessage="1" errorTitle="Employment Status" error="Complete only one column under Employment Status.  If you complete this DOE column, the entry must be a 'D'." sqref="G13:G41 G44:G62" xr:uid="{68CFFF3C-DE55-444E-80A0-67AC69C2D378}">
      <formula1>IF(G13="D",IF(ISBLANK(H13),TRUE,FALSE),FALSE)</formula1>
    </dataValidation>
    <dataValidation type="custom" showErrorMessage="1" errorTitle="Employment Status" error="Complete only one column under Employment Status.  If you complete this DOE column, the entry must be a 'D'." sqref="G42" xr:uid="{031C06C9-93F2-4F4B-90E8-A90980ED4868}">
      <formula1>IF(G42="D",IF(ISBLANK(H43),TRUE,FALSE),FALSE)</formula1>
    </dataValidation>
    <dataValidation type="custom" showErrorMessage="1" errorTitle="Employment Status" error="Complete only one column under Employment Status.  If you complete this DOE column, the entry must be a 'D'." sqref="G43" xr:uid="{AEDBAFF7-4C43-42B4-AAE8-4668B0C50C34}">
      <formula1>IF(G43="D",IF(ISBLANK(#REF!),TRUE,FALSE),FALSE)</formula1>
    </dataValidation>
    <dataValidation type="custom" showErrorMessage="1" errorTitle="Employment Status" error="Complete only one column under Employment Status." sqref="H13:H41 H44:H62" xr:uid="{FEF74F2D-E993-40F4-A1A5-8C404D10A133}">
      <formula1>IF(XFB13="T",FALSE,IF(G13="D",FALSE,TRUE))</formula1>
    </dataValidation>
    <dataValidation type="custom" showErrorMessage="1" errorTitle="Employment Status" error="Complete only one column under Employment Status." sqref="H43" xr:uid="{76C575EC-9E60-4B7A-9EB1-9372CF3D9141}">
      <formula1>IF(XFB42="T",FALSE,IF(G42="D",FALSE,TRUE))</formula1>
    </dataValidation>
  </dataValidations>
  <pageMargins left="0.5" right="0.5" top="0.5" bottom="0.5" header="0.5" footer="0.4"/>
  <pageSetup paperSize="5" scale="42" fitToHeight="0" orientation="landscape" r:id="rId1"/>
  <headerFooter alignWithMargins="0">
    <oddFooter>&amp;L&amp;F/&amp;A&amp;R&amp;D</oddFooter>
  </headerFooter>
  <colBreaks count="1" manualBreakCount="1">
    <brk id="4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2"/>
  <sheetViews>
    <sheetView workbookViewId="0">
      <pane ySplit="4" topLeftCell="A41" activePane="bottomLeft" state="frozen"/>
      <selection pane="bottomLeft" activeCell="B84" sqref="B84"/>
    </sheetView>
  </sheetViews>
  <sheetFormatPr defaultColWidth="9.140625" defaultRowHeight="12.75" x14ac:dyDescent="0.2"/>
  <cols>
    <col min="1" max="1" width="9.140625" style="62"/>
    <col min="2" max="2" width="44.85546875" style="62" customWidth="1"/>
    <col min="3" max="16384" width="9.140625" style="62"/>
  </cols>
  <sheetData>
    <row r="1" spans="1:3" x14ac:dyDescent="0.2">
      <c r="A1" s="38" t="s">
        <v>54</v>
      </c>
    </row>
    <row r="3" spans="1:3" x14ac:dyDescent="0.2">
      <c r="A3" s="62" t="s">
        <v>82</v>
      </c>
    </row>
    <row r="4" spans="1:3" ht="13.5" thickBot="1" x14ac:dyDescent="0.25"/>
    <row r="5" spans="1:3" ht="13.5" thickBot="1" x14ac:dyDescent="0.25">
      <c r="A5" s="63">
        <v>0</v>
      </c>
      <c r="B5" s="64"/>
      <c r="C5" s="65" t="s">
        <v>83</v>
      </c>
    </row>
    <row r="6" spans="1:3" x14ac:dyDescent="0.2">
      <c r="A6" s="63">
        <v>1</v>
      </c>
      <c r="B6" s="71" t="s">
        <v>55</v>
      </c>
    </row>
    <row r="7" spans="1:3" x14ac:dyDescent="0.2">
      <c r="A7" s="63">
        <v>2</v>
      </c>
      <c r="B7" s="69" t="s">
        <v>8</v>
      </c>
    </row>
    <row r="8" spans="1:3" x14ac:dyDescent="0.2">
      <c r="A8" s="63">
        <v>3</v>
      </c>
      <c r="B8" s="69" t="s">
        <v>56</v>
      </c>
    </row>
    <row r="9" spans="1:3" x14ac:dyDescent="0.2">
      <c r="A9" s="63">
        <v>4</v>
      </c>
      <c r="B9" s="69" t="s">
        <v>84</v>
      </c>
    </row>
    <row r="10" spans="1:3" x14ac:dyDescent="0.2">
      <c r="A10" s="63">
        <v>5</v>
      </c>
      <c r="B10" s="69" t="s">
        <v>57</v>
      </c>
    </row>
    <row r="11" spans="1:3" x14ac:dyDescent="0.2">
      <c r="A11" s="63">
        <v>6</v>
      </c>
      <c r="B11" s="69" t="s">
        <v>9</v>
      </c>
    </row>
    <row r="12" spans="1:3" x14ac:dyDescent="0.2">
      <c r="A12" s="63">
        <v>7</v>
      </c>
      <c r="B12" s="69" t="s">
        <v>58</v>
      </c>
    </row>
    <row r="13" spans="1:3" x14ac:dyDescent="0.2">
      <c r="A13" s="63">
        <v>8</v>
      </c>
      <c r="B13" s="69" t="s">
        <v>10</v>
      </c>
    </row>
    <row r="14" spans="1:3" x14ac:dyDescent="0.2">
      <c r="A14" s="63">
        <v>9</v>
      </c>
      <c r="B14" s="69" t="s">
        <v>59</v>
      </c>
    </row>
    <row r="15" spans="1:3" x14ac:dyDescent="0.2">
      <c r="A15" s="63">
        <v>10</v>
      </c>
      <c r="B15" s="69" t="s">
        <v>60</v>
      </c>
    </row>
    <row r="16" spans="1:3" x14ac:dyDescent="0.2">
      <c r="A16" s="63">
        <v>11</v>
      </c>
      <c r="B16" s="70" t="s">
        <v>61</v>
      </c>
    </row>
    <row r="17" spans="1:2" x14ac:dyDescent="0.2">
      <c r="A17" s="63">
        <v>12</v>
      </c>
      <c r="B17" s="69" t="s">
        <v>62</v>
      </c>
    </row>
    <row r="18" spans="1:2" x14ac:dyDescent="0.2">
      <c r="A18" s="63">
        <v>13</v>
      </c>
      <c r="B18" s="69" t="s">
        <v>11</v>
      </c>
    </row>
    <row r="19" spans="1:2" x14ac:dyDescent="0.2">
      <c r="A19" s="63">
        <v>14</v>
      </c>
      <c r="B19" s="69" t="s">
        <v>12</v>
      </c>
    </row>
    <row r="20" spans="1:2" x14ac:dyDescent="0.2">
      <c r="A20" s="63">
        <v>15</v>
      </c>
      <c r="B20" s="69" t="s">
        <v>13</v>
      </c>
    </row>
    <row r="21" spans="1:2" x14ac:dyDescent="0.2">
      <c r="A21" s="63">
        <v>16</v>
      </c>
      <c r="B21" s="69" t="s">
        <v>14</v>
      </c>
    </row>
    <row r="22" spans="1:2" x14ac:dyDescent="0.2">
      <c r="A22" s="63">
        <v>17</v>
      </c>
      <c r="B22" s="69" t="s">
        <v>15</v>
      </c>
    </row>
    <row r="23" spans="1:2" x14ac:dyDescent="0.2">
      <c r="A23" s="63">
        <v>18</v>
      </c>
      <c r="B23" s="69" t="s">
        <v>16</v>
      </c>
    </row>
    <row r="24" spans="1:2" x14ac:dyDescent="0.2">
      <c r="A24" s="63">
        <v>19</v>
      </c>
      <c r="B24" s="69" t="s">
        <v>17</v>
      </c>
    </row>
    <row r="25" spans="1:2" x14ac:dyDescent="0.2">
      <c r="A25" s="63">
        <v>20</v>
      </c>
      <c r="B25" s="69" t="s">
        <v>18</v>
      </c>
    </row>
    <row r="26" spans="1:2" x14ac:dyDescent="0.2">
      <c r="A26" s="63">
        <v>21</v>
      </c>
      <c r="B26" s="69" t="s">
        <v>63</v>
      </c>
    </row>
    <row r="27" spans="1:2" x14ac:dyDescent="0.2">
      <c r="A27" s="63">
        <v>22</v>
      </c>
      <c r="B27" s="69" t="s">
        <v>64</v>
      </c>
    </row>
    <row r="28" spans="1:2" x14ac:dyDescent="0.2">
      <c r="A28" s="63">
        <v>23</v>
      </c>
      <c r="B28" s="69" t="s">
        <v>65</v>
      </c>
    </row>
    <row r="29" spans="1:2" x14ac:dyDescent="0.2">
      <c r="A29" s="63">
        <v>24</v>
      </c>
      <c r="B29" s="69" t="s">
        <v>19</v>
      </c>
    </row>
    <row r="30" spans="1:2" x14ac:dyDescent="0.2">
      <c r="A30" s="63">
        <v>25</v>
      </c>
      <c r="B30" s="69" t="s">
        <v>20</v>
      </c>
    </row>
    <row r="31" spans="1:2" x14ac:dyDescent="0.2">
      <c r="A31" s="63">
        <v>26</v>
      </c>
      <c r="B31" s="69" t="s">
        <v>21</v>
      </c>
    </row>
    <row r="32" spans="1:2" x14ac:dyDescent="0.2">
      <c r="A32" s="63">
        <v>27</v>
      </c>
      <c r="B32" s="69" t="s">
        <v>66</v>
      </c>
    </row>
    <row r="33" spans="1:2" x14ac:dyDescent="0.2">
      <c r="A33" s="63">
        <v>28</v>
      </c>
      <c r="B33" s="69" t="s">
        <v>22</v>
      </c>
    </row>
    <row r="34" spans="1:2" x14ac:dyDescent="0.2">
      <c r="A34" s="63">
        <v>29</v>
      </c>
      <c r="B34" s="69" t="s">
        <v>67</v>
      </c>
    </row>
    <row r="35" spans="1:2" x14ac:dyDescent="0.2">
      <c r="A35" s="63">
        <v>30</v>
      </c>
      <c r="B35" s="70" t="s">
        <v>85</v>
      </c>
    </row>
    <row r="36" spans="1:2" x14ac:dyDescent="0.2">
      <c r="A36" s="63">
        <v>31</v>
      </c>
      <c r="B36" s="70" t="s">
        <v>68</v>
      </c>
    </row>
    <row r="37" spans="1:2" x14ac:dyDescent="0.2">
      <c r="A37" s="63">
        <v>32</v>
      </c>
      <c r="B37" s="69" t="s">
        <v>69</v>
      </c>
    </row>
    <row r="38" spans="1:2" x14ac:dyDescent="0.2">
      <c r="A38" s="63">
        <v>33</v>
      </c>
      <c r="B38" s="69" t="s">
        <v>70</v>
      </c>
    </row>
    <row r="39" spans="1:2" x14ac:dyDescent="0.2">
      <c r="A39" s="63">
        <v>34</v>
      </c>
      <c r="B39" s="69" t="s">
        <v>23</v>
      </c>
    </row>
    <row r="40" spans="1:2" x14ac:dyDescent="0.2">
      <c r="A40" s="63">
        <v>35</v>
      </c>
      <c r="B40" s="69" t="s">
        <v>71</v>
      </c>
    </row>
    <row r="41" spans="1:2" x14ac:dyDescent="0.2">
      <c r="A41" s="63">
        <v>36</v>
      </c>
      <c r="B41" s="69" t="s">
        <v>72</v>
      </c>
    </row>
    <row r="42" spans="1:2" x14ac:dyDescent="0.2">
      <c r="A42" s="63">
        <v>37</v>
      </c>
      <c r="B42" s="69" t="s">
        <v>86</v>
      </c>
    </row>
    <row r="43" spans="1:2" x14ac:dyDescent="0.2">
      <c r="A43" s="63">
        <v>38</v>
      </c>
      <c r="B43" s="69" t="s">
        <v>73</v>
      </c>
    </row>
    <row r="44" spans="1:2" x14ac:dyDescent="0.2">
      <c r="A44" s="63">
        <v>39</v>
      </c>
      <c r="B44" s="69" t="s">
        <v>24</v>
      </c>
    </row>
    <row r="45" spans="1:2" x14ac:dyDescent="0.2">
      <c r="A45" s="63">
        <v>40</v>
      </c>
      <c r="B45" s="69" t="s">
        <v>74</v>
      </c>
    </row>
    <row r="46" spans="1:2" x14ac:dyDescent="0.2">
      <c r="A46" s="63">
        <v>41</v>
      </c>
      <c r="B46" s="69" t="s">
        <v>75</v>
      </c>
    </row>
    <row r="47" spans="1:2" x14ac:dyDescent="0.2">
      <c r="A47" s="63">
        <v>42</v>
      </c>
      <c r="B47" s="69" t="s">
        <v>76</v>
      </c>
    </row>
    <row r="48" spans="1:2" x14ac:dyDescent="0.2">
      <c r="A48" s="63">
        <v>43</v>
      </c>
      <c r="B48" s="69" t="s">
        <v>25</v>
      </c>
    </row>
    <row r="49" spans="1:2" x14ac:dyDescent="0.2">
      <c r="A49" s="63">
        <v>44</v>
      </c>
      <c r="B49" s="70" t="s">
        <v>87</v>
      </c>
    </row>
    <row r="50" spans="1:2" x14ac:dyDescent="0.2">
      <c r="A50" s="63">
        <v>45</v>
      </c>
      <c r="B50" s="69" t="s">
        <v>88</v>
      </c>
    </row>
    <row r="51" spans="1:2" x14ac:dyDescent="0.2">
      <c r="A51" s="63">
        <v>46</v>
      </c>
      <c r="B51" s="69" t="s">
        <v>77</v>
      </c>
    </row>
    <row r="52" spans="1:2" x14ac:dyDescent="0.2">
      <c r="A52" s="63">
        <v>47</v>
      </c>
      <c r="B52" s="69" t="s">
        <v>26</v>
      </c>
    </row>
    <row r="53" spans="1:2" x14ac:dyDescent="0.2">
      <c r="A53" s="63">
        <v>48</v>
      </c>
      <c r="B53" s="69" t="s">
        <v>27</v>
      </c>
    </row>
    <row r="54" spans="1:2" x14ac:dyDescent="0.2">
      <c r="A54" s="63">
        <v>49</v>
      </c>
      <c r="B54" s="69" t="s">
        <v>78</v>
      </c>
    </row>
    <row r="55" spans="1:2" x14ac:dyDescent="0.2">
      <c r="A55" s="63">
        <v>50</v>
      </c>
      <c r="B55" s="69" t="s">
        <v>28</v>
      </c>
    </row>
    <row r="56" spans="1:2" x14ac:dyDescent="0.2">
      <c r="A56" s="63">
        <v>51</v>
      </c>
      <c r="B56" s="69" t="s">
        <v>89</v>
      </c>
    </row>
    <row r="57" spans="1:2" x14ac:dyDescent="0.2">
      <c r="A57" s="63">
        <v>52</v>
      </c>
      <c r="B57" s="69" t="s">
        <v>110</v>
      </c>
    </row>
    <row r="58" spans="1:2" x14ac:dyDescent="0.2">
      <c r="A58" s="63">
        <v>53</v>
      </c>
      <c r="B58" s="69" t="s">
        <v>111</v>
      </c>
    </row>
    <row r="59" spans="1:2" x14ac:dyDescent="0.2">
      <c r="A59" s="63">
        <v>54</v>
      </c>
      <c r="B59" s="69" t="s">
        <v>90</v>
      </c>
    </row>
    <row r="60" spans="1:2" x14ac:dyDescent="0.2">
      <c r="A60" s="63">
        <v>55</v>
      </c>
      <c r="B60" s="69" t="s">
        <v>91</v>
      </c>
    </row>
    <row r="61" spans="1:2" x14ac:dyDescent="0.2">
      <c r="A61" s="63">
        <v>56</v>
      </c>
      <c r="B61" s="69" t="s">
        <v>92</v>
      </c>
    </row>
    <row r="62" spans="1:2" x14ac:dyDescent="0.2">
      <c r="A62" s="63">
        <v>57</v>
      </c>
      <c r="B62" s="69" t="s">
        <v>93</v>
      </c>
    </row>
    <row r="63" spans="1:2" x14ac:dyDescent="0.2">
      <c r="A63" s="63">
        <v>58</v>
      </c>
      <c r="B63" s="69" t="s">
        <v>94</v>
      </c>
    </row>
    <row r="64" spans="1:2" x14ac:dyDescent="0.2">
      <c r="A64" s="63">
        <v>59</v>
      </c>
      <c r="B64" s="69" t="s">
        <v>95</v>
      </c>
    </row>
    <row r="65" spans="1:2" x14ac:dyDescent="0.2">
      <c r="A65" s="63">
        <v>60</v>
      </c>
      <c r="B65" s="69" t="s">
        <v>96</v>
      </c>
    </row>
    <row r="66" spans="1:2" x14ac:dyDescent="0.2">
      <c r="A66" s="63">
        <v>61</v>
      </c>
      <c r="B66" s="69" t="s">
        <v>97</v>
      </c>
    </row>
    <row r="67" spans="1:2" x14ac:dyDescent="0.2">
      <c r="A67" s="63">
        <v>62</v>
      </c>
      <c r="B67" s="69" t="s">
        <v>98</v>
      </c>
    </row>
    <row r="68" spans="1:2" x14ac:dyDescent="0.2">
      <c r="A68" s="63">
        <v>63</v>
      </c>
      <c r="B68" s="69" t="s">
        <v>99</v>
      </c>
    </row>
    <row r="69" spans="1:2" x14ac:dyDescent="0.2">
      <c r="A69" s="63">
        <v>64</v>
      </c>
      <c r="B69" s="69" t="s">
        <v>100</v>
      </c>
    </row>
    <row r="70" spans="1:2" x14ac:dyDescent="0.2">
      <c r="A70" s="63">
        <v>65</v>
      </c>
      <c r="B70" s="69" t="s">
        <v>29</v>
      </c>
    </row>
    <row r="71" spans="1:2" x14ac:dyDescent="0.2">
      <c r="A71" s="63">
        <v>66</v>
      </c>
      <c r="B71" s="69" t="s">
        <v>108</v>
      </c>
    </row>
    <row r="72" spans="1:2" x14ac:dyDescent="0.2">
      <c r="A72" s="63">
        <v>67</v>
      </c>
      <c r="B72" s="69" t="s">
        <v>101</v>
      </c>
    </row>
    <row r="73" spans="1:2" x14ac:dyDescent="0.2">
      <c r="A73" s="63">
        <v>68</v>
      </c>
      <c r="B73" s="69" t="s">
        <v>102</v>
      </c>
    </row>
    <row r="74" spans="1:2" x14ac:dyDescent="0.2">
      <c r="A74" s="63">
        <v>69</v>
      </c>
      <c r="B74" s="69" t="s">
        <v>103</v>
      </c>
    </row>
    <row r="75" spans="1:2" x14ac:dyDescent="0.2">
      <c r="A75" s="63">
        <v>70</v>
      </c>
      <c r="B75" s="69" t="s">
        <v>30</v>
      </c>
    </row>
    <row r="76" spans="1:2" x14ac:dyDescent="0.2">
      <c r="A76" s="63">
        <v>71</v>
      </c>
      <c r="B76" s="69" t="s">
        <v>79</v>
      </c>
    </row>
    <row r="77" spans="1:2" x14ac:dyDescent="0.2">
      <c r="A77" s="63">
        <v>72</v>
      </c>
      <c r="B77" s="69" t="s">
        <v>80</v>
      </c>
    </row>
    <row r="78" spans="1:2" x14ac:dyDescent="0.2">
      <c r="A78" s="63">
        <v>73</v>
      </c>
      <c r="B78" s="69" t="s">
        <v>104</v>
      </c>
    </row>
    <row r="79" spans="1:2" x14ac:dyDescent="0.2">
      <c r="A79" s="63">
        <v>74</v>
      </c>
      <c r="B79" s="69" t="s">
        <v>105</v>
      </c>
    </row>
    <row r="80" spans="1:2" x14ac:dyDescent="0.2">
      <c r="A80" s="63">
        <v>75</v>
      </c>
      <c r="B80" s="69" t="s">
        <v>31</v>
      </c>
    </row>
    <row r="81" spans="1:2" x14ac:dyDescent="0.2">
      <c r="A81" s="63">
        <v>76</v>
      </c>
      <c r="B81" s="69" t="s">
        <v>32</v>
      </c>
    </row>
    <row r="82" spans="1:2" x14ac:dyDescent="0.2">
      <c r="A82" s="63">
        <v>77</v>
      </c>
      <c r="B82" s="69" t="s">
        <v>81</v>
      </c>
    </row>
  </sheetData>
  <sheetProtection algorithmName="SHA-512" hashValue="AkL0iH9HZfSDJOG/xHgdHXtuyjS+nSEAqVGYnB7HzYCnT+HyKz2kHxRCAr0NX5bKVMwTApLJn1Icx/j3u6Jbbg==" saltValue="SaTMjJIQU19gyN4tU53vEA==" spinCount="100000" sheet="1" objects="1" scenarios="1"/>
  <printOptions gridLines="1"/>
  <pageMargins left="0.7" right="0.7" top="0.75" bottom="0.75" header="0.3" footer="0.3"/>
  <pageSetup orientation="portrait" verticalDpi="0" r:id="rId1"/>
  <headerFooter>
    <oddFooter>&amp;L&amp;F/&amp;A&amp;RPage &amp;P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Input</vt:lpstr>
      <vt:lpstr>Org List</vt:lpstr>
      <vt:lpstr>INPUT</vt:lpstr>
      <vt:lpstr>No_of_Columns</vt:lpstr>
      <vt:lpstr>No_of_Product_Classes</vt:lpstr>
      <vt:lpstr>Input!Print_Area</vt:lpstr>
      <vt:lpstr>Input!Print_Titles</vt:lpstr>
      <vt:lpstr>'Org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Diane</cp:lastModifiedBy>
  <cp:lastPrinted>2016-08-09T21:49:47Z</cp:lastPrinted>
  <dcterms:created xsi:type="dcterms:W3CDTF">2007-08-23T20:46:35Z</dcterms:created>
  <dcterms:modified xsi:type="dcterms:W3CDTF">2021-12-07T16:25:07Z</dcterms:modified>
</cp:coreProperties>
</file>