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Newly Addopted/"/>
    </mc:Choice>
  </mc:AlternateContent>
  <xr:revisionPtr revIDLastSave="1" documentId="8_{13D244CE-E378-432D-9D84-AC0CD156156F}" xr6:coauthVersionLast="47" xr6:coauthVersionMax="47" xr10:uidLastSave="{A863A733-BC3C-4D8E-9B18-F41CD832BF34}"/>
  <workbookProtection workbookPassword="E390" lockStructure="1"/>
  <bookViews>
    <workbookView xWindow="3030" yWindow="495" windowWidth="10410" windowHeight="1533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<sst xmlns="http://schemas.openxmlformats.org/spreadsheetml/2006/main" count="187" uniqueCount="136">
  <si>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</si>
  <si>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</si>
  <si>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</si>
  <si>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</si>
  <si>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</si>
  <si>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</si>
  <si>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</si>
  <si>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</si>
  <si>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</si>
  <si>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</si>
  <si>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</si>
  <si>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</si>
  <si>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</si>
  <si>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</si>
  <si>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</si>
  <si>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</si>
  <si>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</si>
  <si>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</si>
  <si>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</si>
  <si>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</si>
  <si>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</si>
  <si>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</si>
  <si>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</si>
  <si>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</si>
  <si>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</si>
  <si>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</si>
  <si>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</si>
  <si>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</si>
  <si>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</si>
  <si>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</si>
  <si>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</si>
  <si>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</si>
  <si>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</si>
  <si>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</si>
  <si>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</si>
  <si>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</si>
  <si>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</si>
  <si>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</si>
  <si>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</si>
  <si>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</si>
  <si>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</si>
  <si>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</si>
  <si>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</si>
  <si>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</si>
  <si>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</si>
  <si>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</si>
  <si>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</si>
  <si>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</si>
  <si>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</si>
  <si>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</si>
  <si>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</si>
  <si>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</si>
  <si>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</si>
  <si>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</si>
  <si>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</si>
  <si>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</si>
  <si>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</si>
  <si>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</si>
  <si>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</si>
  <si>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</si>
  <si>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</si>
  <si>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</si>
  <si>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</si>
  <si>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</si>
  <si>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</si>
  <si>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</si>
  <si>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</si>
  <si>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</si>
  <si>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</si>
  <si>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</si>
  <si>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</si>
  <si>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</si>
  <si>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</si>
  <si>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</si>
  <si>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</si>
  <si>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</si>
  <si>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</si>
  <si>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</si>
  <si>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</si>
  <si>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</si>
  <si>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</si>
  <si>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</si>
  <si>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</si>
  <si>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</si>
  <si>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</si>
  <si>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</si>
  <si>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</si>
  <si>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</si>
  <si>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</si>
  <si>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</si>
  <si>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</si>
  <si>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</si>
  <si>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</si>
  <si>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</si>
  <si>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</si>
  <si>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</si>
  <si>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</si>
  <si>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</si>
  <si>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</si>
  <si>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</si>
  <si>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</si>
  <si>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</si>
  <si>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</si>
  <si>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NUREG-1608</t>
  </si>
  <si>
    <t>Catergorizing and Transporting Low Specific-Activity</t>
  </si>
  <si>
    <t>EN 13463</t>
  </si>
  <si>
    <t>Non-electrical equipment for use in potential explosive atmosphere</t>
  </si>
  <si>
    <t>NAVD</t>
  </si>
  <si>
    <t>North American Vertical Datum of 1988</t>
  </si>
  <si>
    <t>1988</t>
  </si>
  <si>
    <t>NAD</t>
  </si>
  <si>
    <t xml:space="preserve">Protection Against Ignition Arising out of Static </t>
  </si>
  <si>
    <t>1983</t>
  </si>
  <si>
    <t>API-RP-2003</t>
  </si>
  <si>
    <t>Protection Against Ignition Arising out of Static , Lightning and Stray Currents</t>
  </si>
  <si>
    <t>2003</t>
  </si>
  <si>
    <t>AMCA 99-0401-86</t>
  </si>
  <si>
    <t>Classification for Spark Resitant Construction</t>
  </si>
  <si>
    <t>IFC</t>
  </si>
  <si>
    <t>Internationa l Fire Codes</t>
  </si>
  <si>
    <t xml:space="preserve">NFPA </t>
  </si>
  <si>
    <t>National Fire Protection Association</t>
  </si>
  <si>
    <t xml:space="preserve">IBC </t>
  </si>
  <si>
    <t>International Buillding Codes</t>
  </si>
  <si>
    <t>2018</t>
  </si>
  <si>
    <t>ASCE 7-10</t>
  </si>
  <si>
    <t>Min Design Loads</t>
  </si>
  <si>
    <t>ANSI/ANS -8.1</t>
  </si>
  <si>
    <t>Nuxlear Criticality  Safety in Operations with Fissionable Materials  Outside Reactor</t>
  </si>
  <si>
    <t>2014</t>
  </si>
  <si>
    <t>Husa</t>
  </si>
  <si>
    <t>Susan</t>
  </si>
  <si>
    <t>Contracts Compliance Officer</t>
  </si>
  <si>
    <t>susan_husa@rl.gov</t>
  </si>
  <si>
    <t>509-372-9676</t>
  </si>
  <si>
    <t>Washington River Protection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</si>
</sst>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Fill="1" applyBorder="1" applyAlignment="1" applyProtection="1">
      <alignment horizontal="left" vertical="center" indent="1"/>
      <protection locked="0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14" fillId="0" borderId="22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3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27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J19" sqref="J19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5" t="s">
        <v>45</v>
      </c>
      <c r="D1" s="95"/>
      <c r="E1" s="95"/>
      <c r="F1" s="64" t="s">
        <v>102</v>
      </c>
      <c r="G1" s="94" t="str">
        <f>IF(AND(G2="",G7=""),"Status:  OK","")</f>
        <v>Status:  OK</v>
      </c>
      <c r="H1" s="94"/>
      <c r="I1" s="94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87" t="str">
        <f>IF(IF(OR(ISBLANK(C3),ISBLANK(E3),ISBLANK(C5),ISBLANK(E5),ISBLANK(C7),ISBLANK(E7),ISBLANK(C9)),1,0)=0,"","Missing or incorrect submitter information")</f>
        <v/>
      </c>
      <c r="H2" s="87"/>
      <c r="I2" s="87"/>
    </row>
    <row r="3" spans="1:74" s="6" customFormat="1" ht="16.5" thickBot="1" x14ac:dyDescent="0.25">
      <c r="A3" s="105" t="s">
        <v>7</v>
      </c>
      <c r="B3" s="106"/>
      <c r="C3" s="79" t="s">
        <v>130</v>
      </c>
      <c r="D3" s="74" t="s">
        <v>38</v>
      </c>
      <c r="E3" s="80" t="s">
        <v>131</v>
      </c>
      <c r="F3" s="33"/>
      <c r="G3" s="87"/>
      <c r="H3" s="87"/>
      <c r="I3" s="87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87"/>
      <c r="H4" s="87"/>
      <c r="I4" s="87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5" t="s">
        <v>4</v>
      </c>
      <c r="B5" s="106"/>
      <c r="C5" s="80" t="s">
        <v>132</v>
      </c>
      <c r="D5" s="86" t="s">
        <v>44</v>
      </c>
      <c r="E5" s="83">
        <v>0</v>
      </c>
      <c r="F5" s="45" t="str">
        <f>IF(ISBLANK(E5),"Enter the number of your Organization in the cell to the left.  See the 'Org List' tab below for your Org number.",VLOOKUP(E5,'Org List'!A5:B82,2,FALSE))</f>
        <v>Washington River Protection Solutions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09" t="s">
        <v>5</v>
      </c>
      <c r="B7" s="109"/>
      <c r="C7" s="81" t="s">
        <v>134</v>
      </c>
      <c r="D7" s="37" t="s">
        <v>39</v>
      </c>
      <c r="E7" s="92" t="s">
        <v>133</v>
      </c>
      <c r="F7" s="93"/>
      <c r="G7" s="88" t="str">
        <f>IF(OR(COUNTIF(B14:B63,"ok")=0,COUNTIF(B14:B63,"Incomplete")&gt;0),"Missing or incorrect information in data entry section","")</f>
        <v/>
      </c>
      <c r="H7" s="88"/>
      <c r="I7" s="88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88"/>
      <c r="H8" s="88"/>
      <c r="I8" s="88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07" t="s">
        <v>8</v>
      </c>
      <c r="B9" s="108"/>
      <c r="C9" s="82">
        <v>44515</v>
      </c>
      <c r="E9" s="40"/>
      <c r="G9" s="88"/>
      <c r="H9" s="88"/>
      <c r="I9" s="88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0" t="s">
        <v>0</v>
      </c>
      <c r="B11" s="96" t="s">
        <v>2</v>
      </c>
      <c r="C11" s="89" t="s">
        <v>101</v>
      </c>
      <c r="D11" s="90"/>
      <c r="E11" s="91"/>
      <c r="G11" s="96" t="s">
        <v>40</v>
      </c>
      <c r="H11" s="97"/>
      <c r="I11" s="98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1"/>
      <c r="B12" s="113"/>
      <c r="C12" s="102" t="s">
        <v>75</v>
      </c>
      <c r="D12" s="103"/>
      <c r="E12" s="104"/>
      <c r="G12" s="99"/>
      <c r="H12" s="100"/>
      <c r="I12" s="101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x14ac:dyDescent="0.2">
      <c r="A13" s="112"/>
      <c r="B13" s="112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5.5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103</v>
      </c>
      <c r="D14" s="84" t="s">
        <v>104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5" t="s">
        <v>105</v>
      </c>
      <c r="D15" s="84" t="s">
        <v>106</v>
      </c>
      <c r="E15" s="76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5" t="s">
        <v>107</v>
      </c>
      <c r="D16" s="84" t="s">
        <v>108</v>
      </c>
      <c r="E16" s="76" t="s">
        <v>109</v>
      </c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5" t="s">
        <v>110</v>
      </c>
      <c r="D17" s="84" t="s">
        <v>111</v>
      </c>
      <c r="E17" s="76" t="s">
        <v>112</v>
      </c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5" t="s">
        <v>113</v>
      </c>
      <c r="D18" s="84" t="s">
        <v>114</v>
      </c>
      <c r="E18" s="76" t="s">
        <v>115</v>
      </c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5" t="s">
        <v>116</v>
      </c>
      <c r="D19" s="84" t="s">
        <v>117</v>
      </c>
      <c r="E19" s="76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5" t="s">
        <v>118</v>
      </c>
      <c r="D20" s="84" t="s">
        <v>119</v>
      </c>
      <c r="E20" s="76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>ok</v>
      </c>
      <c r="C21" s="75" t="s">
        <v>120</v>
      </c>
      <c r="D21" s="84" t="s">
        <v>121</v>
      </c>
      <c r="E21" s="76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5" t="s">
        <v>122</v>
      </c>
      <c r="D22" s="84" t="s">
        <v>123</v>
      </c>
      <c r="E22" s="76" t="s">
        <v>124</v>
      </c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5" t="s">
        <v>125</v>
      </c>
      <c r="D23" s="84" t="s">
        <v>126</v>
      </c>
      <c r="E23" s="76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>ok</v>
      </c>
      <c r="C24" s="75" t="s">
        <v>116</v>
      </c>
      <c r="D24" s="84" t="s">
        <v>117</v>
      </c>
      <c r="E24" s="76"/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>ok</v>
      </c>
      <c r="C25" s="75" t="s">
        <v>127</v>
      </c>
      <c r="D25" s="84" t="s">
        <v>128</v>
      </c>
      <c r="E25" s="76" t="s">
        <v>129</v>
      </c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5"/>
      <c r="D26" s="84"/>
      <c r="E26" s="76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5"/>
      <c r="D27" s="84"/>
      <c r="E27" s="76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5"/>
      <c r="D28" s="84"/>
      <c r="E28" s="76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5"/>
      <c r="D29" s="84"/>
      <c r="E29" s="76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5"/>
      <c r="D30" s="84"/>
      <c r="E30" s="76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5"/>
      <c r="D31" s="84"/>
      <c r="E31" s="76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5"/>
      <c r="D32" s="84"/>
      <c r="E32" s="76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5"/>
      <c r="D33" s="84"/>
      <c r="E33" s="76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5"/>
      <c r="D34" s="84"/>
      <c r="E34" s="76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5"/>
      <c r="D35" s="84"/>
      <c r="E35" s="76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5"/>
      <c r="D36" s="84"/>
      <c r="E36" s="76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5"/>
      <c r="D37" s="84"/>
      <c r="E37" s="76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5"/>
      <c r="D38" s="84"/>
      <c r="E38" s="76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5"/>
      <c r="D39" s="84"/>
      <c r="E39" s="76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5"/>
      <c r="D40" s="84"/>
      <c r="E40" s="76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5"/>
      <c r="D41" s="84"/>
      <c r="E41" s="76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5"/>
      <c r="D42" s="84"/>
      <c r="E42" s="76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5"/>
      <c r="D43" s="84"/>
      <c r="E43" s="76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5"/>
      <c r="D44" s="84"/>
      <c r="E44" s="76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5"/>
      <c r="D45" s="84"/>
      <c r="E45" s="76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5"/>
      <c r="D46" s="84"/>
      <c r="E46" s="76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5"/>
      <c r="D47" s="84"/>
      <c r="E47" s="76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5"/>
      <c r="D48" s="84"/>
      <c r="E48" s="76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5"/>
      <c r="D49" s="84"/>
      <c r="E49" s="76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5"/>
      <c r="D50" s="84"/>
      <c r="E50" s="76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5"/>
      <c r="D51" s="84"/>
      <c r="E51" s="76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5"/>
      <c r="D52" s="84"/>
      <c r="E52" s="76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5"/>
      <c r="D53" s="84"/>
      <c r="E53" s="76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5"/>
      <c r="D54" s="84"/>
      <c r="E54" s="76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5"/>
      <c r="D55" s="84"/>
      <c r="E55" s="76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5"/>
      <c r="D56" s="84"/>
      <c r="E56" s="76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5"/>
      <c r="D57" s="84"/>
      <c r="E57" s="76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5"/>
      <c r="D58" s="84"/>
      <c r="E58" s="76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5"/>
      <c r="D59" s="84"/>
      <c r="E59" s="76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5"/>
      <c r="D60" s="84"/>
      <c r="E60" s="76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5"/>
      <c r="D61" s="84"/>
      <c r="E61" s="76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5"/>
      <c r="D62" s="84"/>
      <c r="E62" s="76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7"/>
      <c r="D63" s="85"/>
      <c r="E63" s="78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26" priority="102" stopIfTrue="1" operator="equal">
      <formula>"ok"</formula>
    </cfRule>
    <cfRule type="cellIs" dxfId="25" priority="103" stopIfTrue="1" operator="equal">
      <formula>"Incomplete"</formula>
    </cfRule>
  </conditionalFormatting>
  <conditionalFormatting sqref="G14:I63">
    <cfRule type="cellIs" dxfId="24" priority="88" stopIfTrue="1" operator="equal">
      <formula>"ok"</formula>
    </cfRule>
    <cfRule type="cellIs" dxfId="23" priority="89" stopIfTrue="1" operator="equal">
      <formula>""</formula>
    </cfRule>
  </conditionalFormatting>
  <conditionalFormatting sqref="C26:C63">
    <cfRule type="expression" dxfId="22" priority="52" stopIfTrue="1">
      <formula>G26="ok"</formula>
    </cfRule>
    <cfRule type="expression" dxfId="21" priority="53" stopIfTrue="1">
      <formula>G26=""</formula>
    </cfRule>
  </conditionalFormatting>
  <conditionalFormatting sqref="C3">
    <cfRule type="expression" dxfId="20" priority="49">
      <formula>ISNONTEXT(C3)</formula>
    </cfRule>
  </conditionalFormatting>
  <conditionalFormatting sqref="C5">
    <cfRule type="expression" dxfId="19" priority="47">
      <formula>ISNONTEXT(C5)</formula>
    </cfRule>
  </conditionalFormatting>
  <conditionalFormatting sqref="E3">
    <cfRule type="expression" dxfId="18" priority="45">
      <formula>ISNONTEXT(E3)</formula>
    </cfRule>
  </conditionalFormatting>
  <conditionalFormatting sqref="E5">
    <cfRule type="expression" dxfId="17" priority="42">
      <formula>IF(ISNUMBER(E5),IF(AND(E5&gt;=0,E5&lt;=77),FALSE,TRUE),TRUE)</formula>
    </cfRule>
  </conditionalFormatting>
  <conditionalFormatting sqref="C7">
    <cfRule type="expression" dxfId="16" priority="40">
      <formula>ISBLANK(C7)</formula>
    </cfRule>
  </conditionalFormatting>
  <conditionalFormatting sqref="C9">
    <cfRule type="expression" dxfId="15" priority="35">
      <formula>ISNUMBER(C9)</formula>
    </cfRule>
  </conditionalFormatting>
  <conditionalFormatting sqref="G1">
    <cfRule type="expression" dxfId="14" priority="33">
      <formula>IF($G$1="",FALSE,TRUE)</formula>
    </cfRule>
  </conditionalFormatting>
  <conditionalFormatting sqref="D26:D63">
    <cfRule type="expression" dxfId="13" priority="29" stopIfTrue="1">
      <formula>H26="ok"</formula>
    </cfRule>
    <cfRule type="expression" dxfId="12" priority="30" stopIfTrue="1">
      <formula>H26=""</formula>
    </cfRule>
  </conditionalFormatting>
  <conditionalFormatting sqref="E7">
    <cfRule type="expression" dxfId="11" priority="12">
      <formula>ISNONTEXT(E7)</formula>
    </cfRule>
  </conditionalFormatting>
  <conditionalFormatting sqref="E26:E63">
    <cfRule type="expression" dxfId="10" priority="9" stopIfTrue="1">
      <formula>I26="ok"</formula>
    </cfRule>
    <cfRule type="expression" dxfId="9" priority="10" stopIfTrue="1">
      <formula>I26=""</formula>
    </cfRule>
  </conditionalFormatting>
  <conditionalFormatting sqref="G2 G7">
    <cfRule type="expression" dxfId="8" priority="106">
      <formula>IF($G2="",FALSE,TRUE)</formula>
    </cfRule>
  </conditionalFormatting>
  <conditionalFormatting sqref="C23:C25 E23:E25">
    <cfRule type="expression" dxfId="7" priority="3" stopIfTrue="1">
      <formula>G23="ok"</formula>
    </cfRule>
    <cfRule type="expression" dxfId="6" priority="4" stopIfTrue="1">
      <formula>G23=""</formula>
    </cfRule>
  </conditionalFormatting>
  <conditionalFormatting sqref="D23:D25">
    <cfRule type="expression" dxfId="5" priority="1" stopIfTrue="1">
      <formula>H23="ok"</formula>
    </cfRule>
    <cfRule type="expression" dxfId="4" priority="2" stopIfTrue="1">
      <formula>H23=""</formula>
    </cfRule>
  </conditionalFormatting>
  <conditionalFormatting sqref="C14:C22 E14:E22">
    <cfRule type="expression" dxfId="3" priority="5" stopIfTrue="1">
      <formula>G27="ok"</formula>
    </cfRule>
    <cfRule type="expression" dxfId="2" priority="6" stopIfTrue="1">
      <formula>G27=""</formula>
    </cfRule>
  </conditionalFormatting>
  <conditionalFormatting sqref="D14:D22">
    <cfRule type="expression" dxfId="1" priority="7" stopIfTrue="1">
      <formula>H27="ok"</formula>
    </cfRule>
    <cfRule type="expression" dxfId="0" priority="8" stopIfTrue="1">
      <formula>H27=""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 t="s">
        <v>135</v>
      </c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2021-11-17T20:11:14Z</dcterms:modified>
</cp:coreProperties>
</file>