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Newly Addopted\Sent to Bruce\"/>
    </mc:Choice>
  </mc:AlternateContent>
  <xr:revisionPtr revIDLastSave="0" documentId="13_ncr:1_{BF96D955-24CB-4B15-8005-EB172A02CAAC}" xr6:coauthVersionLast="47" xr6:coauthVersionMax="47" xr10:uidLastSave="{00000000-0000-0000-0000-000000000000}"/>
  <workbookProtection workbookPassword="E390" lockStructure="1"/>
  <bookViews>
    <workbookView xWindow="615" yWindow="1080" windowWidth="14250" windowHeight="13815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<sst xmlns="http://schemas.openxmlformats.org/spreadsheetml/2006/main" count="177" uniqueCount="128">
  <si>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</si>
  <si>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</si>
  <si>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</si>
  <si>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</si>
  <si>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</si>
  <si>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</si>
  <si>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</si>
  <si>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</si>
  <si>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</si>
  <si>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</si>
  <si>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</si>
  <si>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</si>
  <si>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</si>
  <si>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</si>
  <si>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</si>
  <si>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</si>
  <si>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</si>
  <si>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</si>
  <si>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</si>
  <si>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</si>
  <si>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</si>
  <si>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</si>
  <si>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</si>
  <si>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</si>
  <si>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</si>
  <si>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</si>
  <si>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</si>
  <si>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</si>
  <si>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</si>
  <si>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</si>
  <si>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</si>
  <si>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</si>
  <si>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</si>
  <si>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</si>
  <si>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</si>
  <si>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</si>
  <si>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</si>
  <si>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</si>
  <si>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</si>
  <si>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</si>
  <si>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</si>
  <si>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</si>
  <si>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</si>
  <si>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</si>
  <si>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</si>
  <si>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</si>
  <si>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</si>
  <si>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</si>
  <si>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</si>
  <si>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</si>
  <si>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</si>
  <si>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</si>
  <si>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</si>
  <si>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</si>
  <si>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</si>
  <si>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</si>
  <si>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</si>
  <si>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</si>
  <si>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</si>
  <si>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</si>
  <si>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</si>
  <si>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</si>
  <si>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</si>
  <si>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</si>
  <si>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</si>
  <si>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</si>
  <si>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</si>
  <si>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</si>
  <si>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</si>
  <si>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</si>
  <si>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</si>
  <si>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</si>
  <si>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</si>
  <si>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</si>
  <si>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</si>
  <si>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</si>
  <si>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</si>
  <si>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</si>
  <si>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</si>
  <si>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</si>
  <si>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</si>
  <si>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</si>
  <si>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</si>
  <si>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</si>
  <si>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</si>
  <si>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</si>
  <si>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</si>
  <si>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</si>
  <si>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</si>
  <si>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</si>
  <si>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</si>
  <si>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</si>
  <si>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</si>
  <si>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</si>
  <si>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</si>
  <si>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</si>
  <si>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</si>
  <si>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</si>
  <si>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</si>
  <si>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</si>
  <si>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</si>
  <si>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2021</t>
  </si>
  <si>
    <t>Version 3.7</t>
  </si>
  <si>
    <t>Pelletier</t>
  </si>
  <si>
    <t>Tania</t>
  </si>
  <si>
    <t>Technical Standards Manager</t>
  </si>
  <si>
    <t>509-376-5777</t>
  </si>
  <si>
    <t>Tania.Pelletier@rl.doe.gov</t>
  </si>
  <si>
    <t>AAHC</t>
  </si>
  <si>
    <t>AAHC Standards of the Accreditation Association for Ambulatory Health Care (AAAHC)</t>
  </si>
  <si>
    <t>NFPA 30</t>
  </si>
  <si>
    <t>NFPA 70</t>
  </si>
  <si>
    <t>NFPA 72</t>
  </si>
  <si>
    <t>NFPA 101</t>
  </si>
  <si>
    <t>NFPA 110</t>
  </si>
  <si>
    <t>NFPA 780</t>
  </si>
  <si>
    <t>NFPA 1143</t>
  </si>
  <si>
    <t>Flammable and Combustible Liquids Code</t>
  </si>
  <si>
    <t>National Electric Code</t>
  </si>
  <si>
    <t>National Fire Alarm and Signaling Code</t>
  </si>
  <si>
    <t>Life Safety Code</t>
  </si>
  <si>
    <t>Standard for Emergency and Standby Power Systems</t>
  </si>
  <si>
    <t>Standard for the Installation of Lightning Protection Systems</t>
  </si>
  <si>
    <t>Standard for Wildland Fire Management</t>
  </si>
  <si>
    <t>NFPA 70E</t>
  </si>
  <si>
    <t>Standard for Electrical Safety in the Workplace</t>
  </si>
  <si>
    <t>N/A</t>
  </si>
  <si>
    <t>2012 NESC Handbook National Electrical Safety Code(NESC) Handbook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</si>
</sst>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7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20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6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14" fillId="0" borderId="24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80" zoomScaleNormal="80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14" sqref="D14"/>
    </sheetView>
  </sheetViews>
  <sheetFormatPr defaultColWidth="9.140625" defaultRowHeight="12.75" x14ac:dyDescent="0.2"/>
  <cols>
    <col min="1" max="2" width="15.5703125" style="1" customWidth="1"/>
    <col min="3" max="3" width="37.5703125" style="1" customWidth="1"/>
    <col min="4" max="4" width="55.5703125" style="1" customWidth="1"/>
    <col min="5" max="5" width="20.5703125" style="2" customWidth="1"/>
    <col min="6" max="9" width="17.5703125" style="2" customWidth="1"/>
    <col min="10" max="10" width="15.5703125" style="2" customWidth="1"/>
    <col min="11" max="11" width="17.85546875" style="4" hidden="1" customWidth="1"/>
    <col min="12" max="13" width="12.5703125" style="4" hidden="1" customWidth="1"/>
    <col min="14" max="14" width="6.85546875" style="4" hidden="1" customWidth="1"/>
    <col min="15" max="15" width="22.570312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101" t="s">
        <v>45</v>
      </c>
      <c r="D1" s="101"/>
      <c r="E1" s="101"/>
      <c r="F1" s="64" t="s">
        <v>102</v>
      </c>
      <c r="G1" s="100" t="str">
        <f>IF(AND(G2="",G7=""),"Status:  OK","")</f>
        <v>Status:  OK</v>
      </c>
      <c r="H1" s="100"/>
      <c r="I1" s="100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93" t="str">
        <f>IF(IF(OR(ISBLANK(C3),ISBLANK(E3),ISBLANK(C5),ISBLANK(E5),ISBLANK(C7),ISBLANK(E7),ISBLANK(C9)),1,0)=0,"","Missing or incorrect submitter information")</f>
        <v/>
      </c>
      <c r="H2" s="93"/>
      <c r="I2" s="93"/>
    </row>
    <row r="3" spans="1:74" s="6" customFormat="1" ht="16.5" thickBot="1" x14ac:dyDescent="0.25">
      <c r="A3" s="111" t="s">
        <v>7</v>
      </c>
      <c r="B3" s="112"/>
      <c r="C3" s="81" t="s">
        <v>103</v>
      </c>
      <c r="D3" s="74" t="s">
        <v>38</v>
      </c>
      <c r="E3" s="82" t="s">
        <v>104</v>
      </c>
      <c r="F3" s="33"/>
      <c r="G3" s="93"/>
      <c r="H3" s="93"/>
      <c r="I3" s="93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93"/>
      <c r="H4" s="93"/>
      <c r="I4" s="93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11" t="s">
        <v>4</v>
      </c>
      <c r="B5" s="112"/>
      <c r="C5" s="82" t="s">
        <v>105</v>
      </c>
      <c r="D5" s="88" t="s">
        <v>44</v>
      </c>
      <c r="E5" s="85">
        <v>36</v>
      </c>
      <c r="F5" s="45" t="str">
        <f>IF(ISBLANK(E5),"Enter the number of your Organization in the cell to the left.  See the 'Org List' tab below for your Org number.",VLOOKUP(E5,'Org List'!A5:B82,2,FALSE))</f>
        <v>DOE-Richland Operations Office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115" t="s">
        <v>5</v>
      </c>
      <c r="B7" s="115"/>
      <c r="C7" s="83" t="s">
        <v>106</v>
      </c>
      <c r="D7" s="37" t="s">
        <v>39</v>
      </c>
      <c r="E7" s="98" t="s">
        <v>107</v>
      </c>
      <c r="F7" s="99"/>
      <c r="G7" s="94" t="str">
        <f>IF(OR(COUNTIF(B14:B63,"ok")=0,COUNTIF(B14:B63,"Incomplete")&gt;0),"Missing or incorrect information in data entry section","")</f>
        <v/>
      </c>
      <c r="H7" s="94"/>
      <c r="I7" s="94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94"/>
      <c r="H8" s="94"/>
      <c r="I8" s="94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113" t="s">
        <v>8</v>
      </c>
      <c r="B9" s="114"/>
      <c r="C9" s="84">
        <v>44515</v>
      </c>
      <c r="E9" s="40"/>
      <c r="G9" s="94"/>
      <c r="H9" s="94"/>
      <c r="I9" s="94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116" t="s">
        <v>0</v>
      </c>
      <c r="B11" s="102" t="s">
        <v>2</v>
      </c>
      <c r="C11" s="95" t="s">
        <v>101</v>
      </c>
      <c r="D11" s="96"/>
      <c r="E11" s="97"/>
      <c r="G11" s="102" t="s">
        <v>40</v>
      </c>
      <c r="H11" s="103"/>
      <c r="I11" s="104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17"/>
      <c r="B12" s="119"/>
      <c r="C12" s="108" t="s">
        <v>75</v>
      </c>
      <c r="D12" s="109"/>
      <c r="E12" s="110"/>
      <c r="G12" s="105"/>
      <c r="H12" s="106"/>
      <c r="I12" s="107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18"/>
      <c r="B13" s="118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108</v>
      </c>
      <c r="D14" s="89" t="s">
        <v>109</v>
      </c>
      <c r="E14" s="76"/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5">
      <c r="A15" s="12">
        <v>2</v>
      </c>
      <c r="B15" s="41" t="str">
        <f t="shared" si="0"/>
        <v>ok</v>
      </c>
      <c r="C15" s="77" t="s">
        <v>110</v>
      </c>
      <c r="D15" s="90" t="s">
        <v>117</v>
      </c>
      <c r="E15" s="78"/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5">
      <c r="A16" s="12">
        <v>3</v>
      </c>
      <c r="B16" s="41" t="str">
        <f t="shared" si="0"/>
        <v>ok</v>
      </c>
      <c r="C16" s="77" t="s">
        <v>111</v>
      </c>
      <c r="D16" s="90" t="s">
        <v>118</v>
      </c>
      <c r="E16" s="78"/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5">
      <c r="A17" s="12">
        <v>4</v>
      </c>
      <c r="B17" s="41" t="str">
        <f t="shared" si="0"/>
        <v>ok</v>
      </c>
      <c r="C17" s="77" t="s">
        <v>112</v>
      </c>
      <c r="D17" s="90" t="s">
        <v>119</v>
      </c>
      <c r="E17" s="78"/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5">
      <c r="A18" s="12">
        <v>5</v>
      </c>
      <c r="B18" s="41" t="str">
        <f t="shared" si="0"/>
        <v>ok</v>
      </c>
      <c r="C18" s="77" t="s">
        <v>113</v>
      </c>
      <c r="D18" s="90" t="s">
        <v>120</v>
      </c>
      <c r="E18" s="78"/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5">
      <c r="A19" s="12">
        <v>6</v>
      </c>
      <c r="B19" s="41" t="str">
        <f t="shared" si="0"/>
        <v>ok</v>
      </c>
      <c r="C19" s="77" t="s">
        <v>114</v>
      </c>
      <c r="D19" s="90" t="s">
        <v>121</v>
      </c>
      <c r="E19" s="78"/>
      <c r="F19" s="5"/>
      <c r="G19" s="60" t="str">
        <f t="shared" si="1"/>
        <v>ok</v>
      </c>
      <c r="H19" s="60" t="str">
        <f t="shared" si="2"/>
        <v>ok</v>
      </c>
      <c r="I19" s="60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5">
      <c r="A20" s="12">
        <v>7</v>
      </c>
      <c r="B20" s="41" t="str">
        <f t="shared" si="0"/>
        <v>ok</v>
      </c>
      <c r="C20" s="77" t="s">
        <v>115</v>
      </c>
      <c r="D20" s="90" t="s">
        <v>122</v>
      </c>
      <c r="E20" s="78"/>
      <c r="F20" s="5"/>
      <c r="G20" s="60" t="str">
        <f t="shared" si="1"/>
        <v>ok</v>
      </c>
      <c r="H20" s="60" t="str">
        <f t="shared" si="2"/>
        <v>ok</v>
      </c>
      <c r="I20" s="60" t="str">
        <f t="shared" si="3"/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5">
      <c r="A21" s="12">
        <v>8</v>
      </c>
      <c r="B21" s="41" t="str">
        <f t="shared" si="0"/>
        <v>ok</v>
      </c>
      <c r="C21" s="77" t="s">
        <v>116</v>
      </c>
      <c r="D21" s="90" t="s">
        <v>123</v>
      </c>
      <c r="E21" s="78"/>
      <c r="F21" s="5"/>
      <c r="G21" s="60" t="str">
        <f t="shared" si="1"/>
        <v>ok</v>
      </c>
      <c r="H21" s="60" t="str">
        <f t="shared" si="2"/>
        <v>ok</v>
      </c>
      <c r="I21" s="60" t="str">
        <f t="shared" si="3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5">
      <c r="A22" s="12">
        <v>9</v>
      </c>
      <c r="B22" s="41" t="str">
        <f t="shared" si="0"/>
        <v>ok</v>
      </c>
      <c r="C22" s="77" t="s">
        <v>124</v>
      </c>
      <c r="D22" s="91" t="s">
        <v>125</v>
      </c>
      <c r="E22" s="78"/>
      <c r="F22" s="5"/>
      <c r="G22" s="60" t="str">
        <f t="shared" si="1"/>
        <v>ok</v>
      </c>
      <c r="H22" s="60" t="str">
        <f t="shared" si="2"/>
        <v>ok</v>
      </c>
      <c r="I22" s="60" t="str">
        <f t="shared" si="3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>ok</v>
      </c>
      <c r="C23" s="77" t="s">
        <v>126</v>
      </c>
      <c r="D23" s="92" t="s">
        <v>127</v>
      </c>
      <c r="E23" s="78"/>
      <c r="F23" s="5"/>
      <c r="G23" s="60" t="str">
        <f t="shared" si="1"/>
        <v>ok</v>
      </c>
      <c r="H23" s="60" t="str">
        <f t="shared" si="2"/>
        <v>ok</v>
      </c>
      <c r="I23" s="60" t="str">
        <f t="shared" si="3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/>
      </c>
      <c r="C24" s="77"/>
      <c r="D24" s="86"/>
      <c r="E24" s="78"/>
      <c r="F24" s="5"/>
      <c r="G24" s="60" t="str">
        <f t="shared" si="1"/>
        <v/>
      </c>
      <c r="H24" s="60" t="str">
        <f t="shared" si="2"/>
        <v/>
      </c>
      <c r="I24" s="60" t="str">
        <f t="shared" si="3"/>
        <v/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/>
      </c>
      <c r="C25" s="77"/>
      <c r="D25" s="86"/>
      <c r="E25" s="78"/>
      <c r="F25" s="5"/>
      <c r="G25" s="60" t="str">
        <f t="shared" si="1"/>
        <v/>
      </c>
      <c r="H25" s="60" t="str">
        <f t="shared" si="2"/>
        <v/>
      </c>
      <c r="I25" s="60" t="str">
        <f t="shared" si="3"/>
        <v/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/>
      </c>
      <c r="C26" s="77"/>
      <c r="D26" s="86"/>
      <c r="E26" s="78"/>
      <c r="F26" s="5"/>
      <c r="G26" s="60" t="str">
        <f t="shared" si="1"/>
        <v/>
      </c>
      <c r="H26" s="60" t="str">
        <f t="shared" si="2"/>
        <v/>
      </c>
      <c r="I26" s="60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/>
      </c>
      <c r="C27" s="77"/>
      <c r="D27" s="86"/>
      <c r="E27" s="78"/>
      <c r="F27" s="5"/>
      <c r="G27" s="60" t="str">
        <f t="shared" si="1"/>
        <v/>
      </c>
      <c r="H27" s="60" t="str">
        <f t="shared" si="2"/>
        <v/>
      </c>
      <c r="I27" s="60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/>
      </c>
      <c r="C28" s="77"/>
      <c r="D28" s="86"/>
      <c r="E28" s="78"/>
      <c r="F28" s="5"/>
      <c r="G28" s="60" t="str">
        <f t="shared" si="1"/>
        <v/>
      </c>
      <c r="H28" s="60" t="str">
        <f t="shared" si="2"/>
        <v/>
      </c>
      <c r="I28" s="60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/>
      </c>
      <c r="C29" s="77"/>
      <c r="D29" s="86"/>
      <c r="E29" s="78"/>
      <c r="F29" s="5"/>
      <c r="G29" s="60" t="str">
        <f t="shared" si="1"/>
        <v/>
      </c>
      <c r="H29" s="60" t="str">
        <f t="shared" si="2"/>
        <v/>
      </c>
      <c r="I29" s="60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/>
      </c>
      <c r="C30" s="77"/>
      <c r="D30" s="86"/>
      <c r="E30" s="78"/>
      <c r="F30" s="5"/>
      <c r="G30" s="60" t="str">
        <f t="shared" si="1"/>
        <v/>
      </c>
      <c r="H30" s="60" t="str">
        <f t="shared" si="2"/>
        <v/>
      </c>
      <c r="I30" s="60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/>
      </c>
      <c r="C31" s="77"/>
      <c r="D31" s="86"/>
      <c r="E31" s="78"/>
      <c r="F31" s="5"/>
      <c r="G31" s="60" t="str">
        <f t="shared" si="1"/>
        <v/>
      </c>
      <c r="H31" s="60" t="str">
        <f t="shared" si="2"/>
        <v/>
      </c>
      <c r="I31" s="60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/>
      </c>
      <c r="C32" s="77"/>
      <c r="D32" s="86"/>
      <c r="E32" s="78"/>
      <c r="F32" s="5"/>
      <c r="G32" s="60" t="str">
        <f t="shared" si="1"/>
        <v/>
      </c>
      <c r="H32" s="60" t="str">
        <f t="shared" si="2"/>
        <v/>
      </c>
      <c r="I32" s="60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/>
      </c>
      <c r="C33" s="77"/>
      <c r="D33" s="86"/>
      <c r="E33" s="78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/>
      </c>
      <c r="C34" s="77"/>
      <c r="D34" s="86"/>
      <c r="E34" s="78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/>
      </c>
      <c r="C35" s="77"/>
      <c r="D35" s="86"/>
      <c r="E35" s="78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7"/>
      <c r="D36" s="86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7"/>
      <c r="D37" s="86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7"/>
      <c r="D38" s="86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7"/>
      <c r="D39" s="86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7"/>
      <c r="D40" s="86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7"/>
      <c r="D41" s="86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7"/>
      <c r="D42" s="86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7"/>
      <c r="D43" s="86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7"/>
      <c r="D44" s="86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7"/>
      <c r="D45" s="86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6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6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6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6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6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6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6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6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6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6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6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6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6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6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6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6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6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7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algorithmName="SHA-512" hashValue="udwTOgdGxWKvVDZJ35aB+tmJwR3RvNOkRSQ6PZ/sQG+ow0Zwgw/Sre/MkV5u9w2Dsj3fIfgBFFdrGCd1IJWoSA==" saltValue="I4/du3nKLcUU36M1EjNxGQ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24:D63">
    <cfRule type="expression" dxfId="5" priority="21" stopIfTrue="1">
      <formula>H24="ok"</formula>
    </cfRule>
    <cfRule type="expression" dxfId="4" priority="22" stopIfTrue="1">
      <formula>H24=""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2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26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99</v>
      </c>
    </row>
    <row r="58" spans="1:2" x14ac:dyDescent="0.2">
      <c r="A58" s="66">
        <v>53</v>
      </c>
      <c r="B58" s="70" t="s">
        <v>100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2021-12-21T20:02:02Z</dcterms:modified>
</cp:coreProperties>
</file>