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Submissions/Newly Addopted/"/>
    </mc:Choice>
  </mc:AlternateContent>
  <xr:revisionPtr revIDLastSave="0" documentId="8_{8F8C6FC5-8EFE-40D4-BB7D-B2D35D88CA44}" xr6:coauthVersionLast="47" xr6:coauthVersionMax="47" xr10:uidLastSave="{00000000-0000-0000-0000-000000000000}"/>
  <workbookProtection workbookPassword="E390" lockStructure="1"/>
  <bookViews>
    <workbookView xWindow="-120" yWindow="-120" windowWidth="29040" windowHeight="1572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3" i="1" l="1"/>
  <c r="B34" i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<sst xmlns="http://schemas.openxmlformats.org/spreadsheetml/2006/main" count="227" uniqueCount="177">
  <si>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</si>
  <si>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</si>
  <si>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</si>
  <si>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</si>
  <si>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</si>
  <si>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</si>
  <si>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</si>
  <si>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</si>
  <si>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</si>
  <si>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</si>
  <si>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</si>
  <si>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</si>
  <si>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</si>
  <si>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</si>
  <si>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</si>
  <si>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</si>
  <si>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</si>
  <si>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</si>
  <si>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</si>
  <si>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</si>
  <si>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</si>
  <si>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</si>
  <si>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</si>
  <si>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</si>
  <si>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</si>
  <si>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</si>
  <si>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</si>
  <si>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</si>
  <si>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</si>
  <si>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</si>
  <si>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</si>
  <si>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</si>
  <si>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</si>
  <si>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</si>
  <si>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</si>
  <si>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</si>
  <si>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</si>
  <si>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</si>
  <si>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</si>
  <si>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</si>
  <si>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</si>
  <si>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</si>
  <si>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</si>
  <si>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</si>
  <si>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</si>
  <si>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</si>
  <si>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</si>
  <si>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</si>
  <si>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</si>
  <si>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</si>
  <si>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</si>
  <si>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</si>
  <si>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</si>
  <si>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</si>
  <si>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</si>
  <si>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</si>
  <si>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</si>
  <si>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</si>
  <si>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</si>
  <si>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</si>
  <si>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</si>
  <si>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</si>
  <si>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</si>
  <si>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</si>
  <si>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</si>
  <si>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</si>
  <si>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</si>
  <si>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</si>
  <si>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</si>
  <si>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</si>
  <si>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</si>
  <si>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</si>
  <si>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</si>
  <si>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</si>
  <si>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</si>
  <si>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</si>
  <si>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</si>
  <si>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</si>
  <si>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</si>
  <si>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</si>
  <si>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</si>
  <si>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</si>
  <si>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</si>
  <si>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</si>
  <si>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</si>
  <si>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</si>
  <si>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</si>
  <si>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</si>
  <si>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</si>
  <si>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</si>
  <si>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</si>
  <si>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</si>
  <si>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</si>
  <si>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</si>
  <si>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</si>
  <si>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</si>
  <si>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</si>
  <si>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</si>
  <si>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</si>
  <si>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</si>
  <si>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</si>
  <si>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2021</t>
  </si>
  <si>
    <t>Version 3.7</t>
  </si>
  <si>
    <t>Finnegan</t>
  </si>
  <si>
    <t>Laurie</t>
  </si>
  <si>
    <t>finnegla@nv.doe.gov</t>
  </si>
  <si>
    <t>Prime Contract Administrator</t>
  </si>
  <si>
    <t>702-295-1288</t>
  </si>
  <si>
    <t>ASME NQA-1</t>
  </si>
  <si>
    <t>ASME B30.15</t>
  </si>
  <si>
    <t>ASME B30.16</t>
  </si>
  <si>
    <t>ASME B30.1</t>
  </si>
  <si>
    <t>ASME B30.10</t>
  </si>
  <si>
    <t>ASME B30.11</t>
  </si>
  <si>
    <t>ASME B30.17</t>
  </si>
  <si>
    <t>ASME B30.2</t>
  </si>
  <si>
    <t>ASME B30.21</t>
  </si>
  <si>
    <t>ASME B30.22</t>
  </si>
  <si>
    <t>ARTICULATING BOOM CRANES</t>
  </si>
  <si>
    <t>B30.23</t>
  </si>
  <si>
    <t>PERSONNEL LIFTING SYSTEMS</t>
  </si>
  <si>
    <t>ASME B30.36</t>
  </si>
  <si>
    <t>RIGGING HARDWARE</t>
  </si>
  <si>
    <t>ASME B30</t>
  </si>
  <si>
    <t>ROPES</t>
  </si>
  <si>
    <t>ASME BTH-1</t>
  </si>
  <si>
    <t>DESIGN OF BELOW THE HOOK LIFTING DEVICES</t>
  </si>
  <si>
    <t>ASME PASE</t>
  </si>
  <si>
    <t>PORTABLE AUTOMOTIVE SERVICE</t>
  </si>
  <si>
    <t>ENGINEERING &amp; PROCUREMENT PROCESSES</t>
  </si>
  <si>
    <t>ANSI N14.5</t>
  </si>
  <si>
    <t>AMERICAN NATIONAL STANDARD FOR RADIOACTIVE MATERIALS - LEAKAGE TESTS ON PACKAGES FOR SHIPMENT</t>
  </si>
  <si>
    <t>ISO 15489-1</t>
  </si>
  <si>
    <t>INFORMATION AND DOCUMENTATION - RECORDS MANAGEMENT</t>
  </si>
  <si>
    <t>PPA AP-907-005</t>
  </si>
  <si>
    <t>PROCEDURE WRITER'S MANUAL</t>
  </si>
  <si>
    <t>3/2019</t>
  </si>
  <si>
    <t>2016</t>
  </si>
  <si>
    <t>2014</t>
  </si>
  <si>
    <t>ANSI/ANS 8.1</t>
  </si>
  <si>
    <t>NUCLEAR CRITICALITY SAFETY IN OPERATIONS WITH FISSIONABLE MATERIALS OUTSIDE REACTOR</t>
  </si>
  <si>
    <t>CRITICALITY ACCIDENT ALARM SYSTEM</t>
  </si>
  <si>
    <t xml:space="preserve">NUCLEAR CRITICALITY SAFETY IN STORAGE OF FISSILE MATERIALS </t>
  </si>
  <si>
    <t>NUCLEAR CRITICALITY SAFETY CONTROL OF SELECTED ACTINIDE NUCLIDES</t>
  </si>
  <si>
    <t>ADMINISTRATIVE PRACTIVES FOR NUCLEAR CRITICALITY SAFETY</t>
  </si>
  <si>
    <t>NUCLEAR CRITICALITY SAFETY TRAINING</t>
  </si>
  <si>
    <t>USE OF FIXED NEUTRON ABSORBERS IN NUCLEAR FACILITIES OUTSIDE REACTORS</t>
  </si>
  <si>
    <t>NUCLEAR CRITICALITY SAFETY BASED ON LIMITING AND CONTROLLING MODERATORS</t>
  </si>
  <si>
    <t>NUCLEEAR CRITICALITY ACCIDENT EMERGENCY PLANNING AND RESPONSE</t>
  </si>
  <si>
    <t>CRITICALITY SAFETY ENGINEER TRAINING AND QUALIFICATION PROGRAM</t>
  </si>
  <si>
    <t>VALIDATION OF NEUTRON TRANSPORT METHODS FOR NUCLEAR CRITICALITY SAFETY CALCULATIONS</t>
  </si>
  <si>
    <t>SAFETY IN CONDUCTING SUBCRITICAL NEUTRON-MULTIPLICATION MEASUREMENT INSITU</t>
  </si>
  <si>
    <t>ANSI/ANS 8.3</t>
  </si>
  <si>
    <t>ANSI/ANS 8.6</t>
  </si>
  <si>
    <t>ANSI/ANS 8.7</t>
  </si>
  <si>
    <t>ANSI/ANS 8.15</t>
  </si>
  <si>
    <t>ANSI/ANS 8.19</t>
  </si>
  <si>
    <t>ANDI/ANS 8.20</t>
  </si>
  <si>
    <t>ANSI/ANS 8.21</t>
  </si>
  <si>
    <t>ANDI/ANS 8.22</t>
  </si>
  <si>
    <t>ANSI/ANS 8.23</t>
  </si>
  <si>
    <t>ANSI/ANS 8.24</t>
  </si>
  <si>
    <t>ANSI/ANS 8.26</t>
  </si>
  <si>
    <t>ANSI/ANS 1</t>
  </si>
  <si>
    <t>CONDUCT OF CRITICAL EXPERIMENTS</t>
  </si>
  <si>
    <t>EIA-748-D</t>
  </si>
  <si>
    <t>EARNED VALUE MANAGEMENT SYSTEMS</t>
  </si>
  <si>
    <t>2019</t>
  </si>
  <si>
    <t>JACKS, INDUSTRIAL ROLLERS, AIR CASTERS, AND HYDRAULIC GANITRIES</t>
  </si>
  <si>
    <t>HOOKS</t>
  </si>
  <si>
    <t>MONORAILS AND UNDERHUNG CRANES</t>
  </si>
  <si>
    <t>MOBILE HYDRAULIC CRANES</t>
  </si>
  <si>
    <t>OVERHEAD HOISTS (UNDERHUNG)</t>
  </si>
  <si>
    <t>OVERHEAD AND GANTRY CRANES (TOP RUNNING BRIDGE, SINGLE GIRDER, UNDERHUNG HOIST)</t>
  </si>
  <si>
    <t>OVERHEAD AND GANTRY CRANES (TOP RUNNING BRIDGE, SINGLE OR MULTIPLE GIRDER, TOP RUNNING TROLLY HOIST)</t>
  </si>
  <si>
    <t>BELOW THE HOOK LIFTING DEVICES</t>
  </si>
  <si>
    <t>MANUALLY LEVER OPERATED HOISTS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</si>
</sst>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11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23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23" sqref="D23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2" customWidth="1"/>
    <col min="16" max="17" width="12.5703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98" t="s">
        <v>45</v>
      </c>
      <c r="D1" s="98"/>
      <c r="E1" s="98"/>
      <c r="F1" s="64" t="s">
        <v>102</v>
      </c>
      <c r="G1" s="97" t="str">
        <f>IF(AND(G2="",G7=""),"Status:  OK","")</f>
        <v>Status:  OK</v>
      </c>
      <c r="H1" s="97"/>
      <c r="I1" s="97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90" t="str">
        <f>IF(IF(OR(ISBLANK(C3),ISBLANK(E3),ISBLANK(C5),ISBLANK(E5),ISBLANK(C7),ISBLANK(E7),ISBLANK(C9)),1,0)=0,"","Missing or incorrect submitter information")</f>
        <v/>
      </c>
      <c r="H2" s="90"/>
      <c r="I2" s="90"/>
    </row>
    <row r="3" spans="1:74" s="6" customFormat="1" ht="16.5" thickBot="1" x14ac:dyDescent="0.25">
      <c r="A3" s="108" t="s">
        <v>7</v>
      </c>
      <c r="B3" s="109"/>
      <c r="C3" s="81" t="s">
        <v>103</v>
      </c>
      <c r="D3" s="74" t="s">
        <v>38</v>
      </c>
      <c r="E3" s="82" t="s">
        <v>104</v>
      </c>
      <c r="F3" s="33"/>
      <c r="G3" s="90"/>
      <c r="H3" s="90"/>
      <c r="I3" s="90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90"/>
      <c r="H4" s="90"/>
      <c r="I4" s="90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108" t="s">
        <v>4</v>
      </c>
      <c r="B5" s="109"/>
      <c r="C5" s="82" t="s">
        <v>106</v>
      </c>
      <c r="D5" s="89" t="s">
        <v>44</v>
      </c>
      <c r="E5" s="85">
        <v>52</v>
      </c>
      <c r="F5" s="45" t="str">
        <f>IF(ISBLANK(E5),"Enter the number of your Organization in the cell to the left.  See the 'Org List' tab below for your Org number.",VLOOKUP(E5,'Org List'!A5:B82,2,FALSE))</f>
        <v>Nevada National Security Site-MSTS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112" t="s">
        <v>5</v>
      </c>
      <c r="B7" s="112"/>
      <c r="C7" s="83" t="s">
        <v>107</v>
      </c>
      <c r="D7" s="37" t="s">
        <v>39</v>
      </c>
      <c r="E7" s="95" t="s">
        <v>105</v>
      </c>
      <c r="F7" s="96"/>
      <c r="G7" s="91" t="str">
        <f>IF(OR(COUNTIF(B14:B63,"ok")=0,COUNTIF(B14:B63,"Incomplete")&gt;0),"Missing or incorrect information in data entry section","")</f>
        <v/>
      </c>
      <c r="H7" s="91"/>
      <c r="I7" s="91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91"/>
      <c r="H8" s="91"/>
      <c r="I8" s="91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110" t="s">
        <v>8</v>
      </c>
      <c r="B9" s="111"/>
      <c r="C9" s="84">
        <v>44505</v>
      </c>
      <c r="E9" s="40"/>
      <c r="G9" s="91"/>
      <c r="H9" s="91"/>
      <c r="I9" s="91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113" t="s">
        <v>0</v>
      </c>
      <c r="B11" s="99" t="s">
        <v>2</v>
      </c>
      <c r="C11" s="92" t="s">
        <v>101</v>
      </c>
      <c r="D11" s="93"/>
      <c r="E11" s="94"/>
      <c r="G11" s="99" t="s">
        <v>40</v>
      </c>
      <c r="H11" s="100"/>
      <c r="I11" s="101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114"/>
      <c r="B12" s="116"/>
      <c r="C12" s="105" t="s">
        <v>75</v>
      </c>
      <c r="D12" s="106"/>
      <c r="E12" s="107"/>
      <c r="G12" s="102"/>
      <c r="H12" s="103"/>
      <c r="I12" s="104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115"/>
      <c r="B13" s="115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6.25" thickTop="1" x14ac:dyDescent="0.2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111</v>
      </c>
      <c r="D14" s="86" t="s">
        <v>168</v>
      </c>
      <c r="E14" s="76"/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25.5" x14ac:dyDescent="0.2">
      <c r="A15" s="12">
        <v>2</v>
      </c>
      <c r="B15" s="41" t="str">
        <f t="shared" si="0"/>
        <v>ok</v>
      </c>
      <c r="C15" s="77" t="s">
        <v>112</v>
      </c>
      <c r="D15" s="87" t="s">
        <v>169</v>
      </c>
      <c r="E15" s="78"/>
      <c r="F15" s="5"/>
      <c r="G15" s="60" t="str">
        <f t="shared" si="1"/>
        <v>ok</v>
      </c>
      <c r="H15" s="60" t="str">
        <f t="shared" si="2"/>
        <v>ok</v>
      </c>
      <c r="I15" s="60" t="str">
        <f t="shared" si="3"/>
        <v>ok</v>
      </c>
      <c r="J15" s="5"/>
      <c r="K15" s="30"/>
      <c r="L15" s="35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1" t="str">
        <f t="shared" si="0"/>
        <v>ok</v>
      </c>
      <c r="C16" s="77" t="s">
        <v>113</v>
      </c>
      <c r="D16" s="87" t="s">
        <v>170</v>
      </c>
      <c r="E16" s="78"/>
      <c r="F16" s="5"/>
      <c r="G16" s="60" t="str">
        <f t="shared" si="1"/>
        <v>ok</v>
      </c>
      <c r="H16" s="60" t="str">
        <f t="shared" si="2"/>
        <v>ok</v>
      </c>
      <c r="I16" s="60" t="str">
        <f t="shared" si="3"/>
        <v>ok</v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1" t="str">
        <f t="shared" si="0"/>
        <v>ok</v>
      </c>
      <c r="C17" s="77" t="s">
        <v>109</v>
      </c>
      <c r="D17" s="87" t="s">
        <v>171</v>
      </c>
      <c r="E17" s="78"/>
      <c r="F17" s="5"/>
      <c r="G17" s="60" t="str">
        <f t="shared" si="1"/>
        <v>ok</v>
      </c>
      <c r="H17" s="60" t="str">
        <f t="shared" si="2"/>
        <v>ok</v>
      </c>
      <c r="I17" s="60" t="str">
        <f t="shared" si="3"/>
        <v>ok</v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">
      <c r="A18" s="12">
        <v>5</v>
      </c>
      <c r="B18" s="41" t="str">
        <f t="shared" si="0"/>
        <v>ok</v>
      </c>
      <c r="C18" s="77" t="s">
        <v>110</v>
      </c>
      <c r="D18" s="87" t="s">
        <v>172</v>
      </c>
      <c r="E18" s="78"/>
      <c r="F18" s="5"/>
      <c r="G18" s="60" t="str">
        <f t="shared" si="1"/>
        <v>ok</v>
      </c>
      <c r="H18" s="60" t="str">
        <f t="shared" si="2"/>
        <v>ok</v>
      </c>
      <c r="I18" s="60" t="str">
        <f t="shared" si="3"/>
        <v>ok</v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1" t="str">
        <f t="shared" si="0"/>
        <v>ok</v>
      </c>
      <c r="C19" s="77" t="s">
        <v>114</v>
      </c>
      <c r="D19" s="87" t="s">
        <v>173</v>
      </c>
      <c r="E19" s="78"/>
      <c r="F19" s="5"/>
      <c r="G19" s="60" t="str">
        <f t="shared" si="1"/>
        <v>ok</v>
      </c>
      <c r="H19" s="60" t="str">
        <f t="shared" si="2"/>
        <v>ok</v>
      </c>
      <c r="I19" s="60" t="str">
        <f t="shared" si="3"/>
        <v>ok</v>
      </c>
      <c r="J19" s="5"/>
      <c r="K19" s="11"/>
      <c r="L19" s="11"/>
      <c r="M19" s="11"/>
      <c r="N19" s="13" t="s">
        <v>6</v>
      </c>
      <c r="O19" s="30"/>
    </row>
    <row r="20" spans="1:15" s="6" customFormat="1" ht="38.25" x14ac:dyDescent="0.2">
      <c r="A20" s="12">
        <v>7</v>
      </c>
      <c r="B20" s="41" t="str">
        <f t="shared" si="0"/>
        <v>ok</v>
      </c>
      <c r="C20" s="77" t="s">
        <v>115</v>
      </c>
      <c r="D20" s="87" t="s">
        <v>174</v>
      </c>
      <c r="E20" s="78"/>
      <c r="F20" s="5"/>
      <c r="G20" s="60" t="str">
        <f t="shared" si="1"/>
        <v>ok</v>
      </c>
      <c r="H20" s="60" t="str">
        <f t="shared" si="2"/>
        <v>ok</v>
      </c>
      <c r="I20" s="60" t="str">
        <f t="shared" si="3"/>
        <v>ok</v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">
      <c r="A21" s="12">
        <v>8</v>
      </c>
      <c r="B21" s="41" t="str">
        <f t="shared" si="0"/>
        <v>ok</v>
      </c>
      <c r="C21" s="77" t="s">
        <v>115</v>
      </c>
      <c r="D21" s="87" t="s">
        <v>175</v>
      </c>
      <c r="E21" s="78"/>
      <c r="F21" s="5"/>
      <c r="G21" s="60" t="str">
        <f t="shared" si="1"/>
        <v>ok</v>
      </c>
      <c r="H21" s="60" t="str">
        <f t="shared" si="2"/>
        <v>ok</v>
      </c>
      <c r="I21" s="60" t="str">
        <f t="shared" si="3"/>
        <v>ok</v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1" t="str">
        <f t="shared" si="0"/>
        <v>ok</v>
      </c>
      <c r="C22" s="77" t="s">
        <v>116</v>
      </c>
      <c r="D22" s="87" t="s">
        <v>176</v>
      </c>
      <c r="E22" s="78"/>
      <c r="F22" s="5"/>
      <c r="G22" s="60" t="str">
        <f t="shared" si="1"/>
        <v>ok</v>
      </c>
      <c r="H22" s="60" t="str">
        <f t="shared" si="2"/>
        <v>ok</v>
      </c>
      <c r="I22" s="60" t="str">
        <f t="shared" si="3"/>
        <v>ok</v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1" t="str">
        <f t="shared" si="0"/>
        <v>ok</v>
      </c>
      <c r="C23" s="77" t="s">
        <v>117</v>
      </c>
      <c r="D23" s="87" t="s">
        <v>118</v>
      </c>
      <c r="E23" s="78"/>
      <c r="F23" s="5"/>
      <c r="G23" s="60" t="str">
        <f t="shared" si="1"/>
        <v>ok</v>
      </c>
      <c r="H23" s="60" t="str">
        <f t="shared" si="2"/>
        <v>ok</v>
      </c>
      <c r="I23" s="60" t="str">
        <f t="shared" si="3"/>
        <v>ok</v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1" t="str">
        <f t="shared" si="0"/>
        <v>ok</v>
      </c>
      <c r="C24" s="77" t="s">
        <v>119</v>
      </c>
      <c r="D24" s="87" t="s">
        <v>120</v>
      </c>
      <c r="E24" s="78"/>
      <c r="F24" s="5"/>
      <c r="G24" s="60" t="str">
        <f t="shared" si="1"/>
        <v>ok</v>
      </c>
      <c r="H24" s="60" t="str">
        <f t="shared" si="2"/>
        <v>ok</v>
      </c>
      <c r="I24" s="60" t="str">
        <f t="shared" si="3"/>
        <v>ok</v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1" t="str">
        <f t="shared" si="0"/>
        <v>ok</v>
      </c>
      <c r="C25" s="77" t="s">
        <v>121</v>
      </c>
      <c r="D25" s="87" t="s">
        <v>122</v>
      </c>
      <c r="E25" s="78"/>
      <c r="F25" s="5"/>
      <c r="G25" s="60" t="str">
        <f t="shared" si="1"/>
        <v>ok</v>
      </c>
      <c r="H25" s="60" t="str">
        <f t="shared" si="2"/>
        <v>ok</v>
      </c>
      <c r="I25" s="60" t="str">
        <f t="shared" si="3"/>
        <v>ok</v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>ok</v>
      </c>
      <c r="C26" s="77" t="s">
        <v>123</v>
      </c>
      <c r="D26" s="87" t="s">
        <v>124</v>
      </c>
      <c r="E26" s="78"/>
      <c r="F26" s="5"/>
      <c r="G26" s="60" t="str">
        <f t="shared" si="1"/>
        <v>ok</v>
      </c>
      <c r="H26" s="60" t="str">
        <f t="shared" si="2"/>
        <v>ok</v>
      </c>
      <c r="I26" s="60" t="str">
        <f t="shared" si="3"/>
        <v>ok</v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>ok</v>
      </c>
      <c r="C27" s="77" t="s">
        <v>125</v>
      </c>
      <c r="D27" s="87" t="s">
        <v>126</v>
      </c>
      <c r="E27" s="78"/>
      <c r="F27" s="5"/>
      <c r="G27" s="60" t="str">
        <f t="shared" si="1"/>
        <v>ok</v>
      </c>
      <c r="H27" s="60" t="str">
        <f t="shared" si="2"/>
        <v>ok</v>
      </c>
      <c r="I27" s="60" t="str">
        <f t="shared" si="3"/>
        <v>ok</v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>ok</v>
      </c>
      <c r="C28" s="77" t="s">
        <v>127</v>
      </c>
      <c r="D28" s="87" t="s">
        <v>128</v>
      </c>
      <c r="E28" s="78"/>
      <c r="F28" s="5"/>
      <c r="G28" s="60" t="str">
        <f t="shared" si="1"/>
        <v>ok</v>
      </c>
      <c r="H28" s="60" t="str">
        <f t="shared" si="2"/>
        <v>ok</v>
      </c>
      <c r="I28" s="60" t="str">
        <f t="shared" si="3"/>
        <v>ok</v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1" t="str">
        <f t="shared" si="0"/>
        <v>ok</v>
      </c>
      <c r="C29" s="77" t="s">
        <v>108</v>
      </c>
      <c r="D29" s="87" t="s">
        <v>129</v>
      </c>
      <c r="E29" s="78"/>
      <c r="F29" s="5"/>
      <c r="G29" s="60" t="str">
        <f t="shared" si="1"/>
        <v>ok</v>
      </c>
      <c r="H29" s="60" t="str">
        <f t="shared" si="2"/>
        <v>ok</v>
      </c>
      <c r="I29" s="60" t="str">
        <f t="shared" si="3"/>
        <v>ok</v>
      </c>
      <c r="J29" s="5"/>
      <c r="K29" s="11"/>
      <c r="L29" s="11"/>
      <c r="M29" s="11"/>
      <c r="N29" s="13" t="s">
        <v>6</v>
      </c>
      <c r="O29" s="30"/>
    </row>
    <row r="30" spans="1:15" s="6" customFormat="1" ht="38.25" x14ac:dyDescent="0.2">
      <c r="A30" s="12">
        <v>17</v>
      </c>
      <c r="B30" s="41" t="str">
        <f t="shared" si="0"/>
        <v>ok</v>
      </c>
      <c r="C30" s="77" t="s">
        <v>130</v>
      </c>
      <c r="D30" s="87" t="s">
        <v>131</v>
      </c>
      <c r="E30" s="78" t="s">
        <v>138</v>
      </c>
      <c r="F30" s="5"/>
      <c r="G30" s="60" t="str">
        <f t="shared" si="1"/>
        <v>ok</v>
      </c>
      <c r="H30" s="60" t="str">
        <f t="shared" si="2"/>
        <v>ok</v>
      </c>
      <c r="I30" s="60" t="str">
        <f t="shared" si="3"/>
        <v>ok</v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1" t="str">
        <f t="shared" si="0"/>
        <v>ok</v>
      </c>
      <c r="C31" s="77" t="s">
        <v>132</v>
      </c>
      <c r="D31" s="87" t="s">
        <v>133</v>
      </c>
      <c r="E31" s="78" t="s">
        <v>137</v>
      </c>
      <c r="F31" s="5"/>
      <c r="G31" s="60" t="str">
        <f t="shared" si="1"/>
        <v>ok</v>
      </c>
      <c r="H31" s="60" t="str">
        <f t="shared" si="2"/>
        <v>ok</v>
      </c>
      <c r="I31" s="60" t="str">
        <f t="shared" si="3"/>
        <v>ok</v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1" t="str">
        <f t="shared" si="0"/>
        <v>ok</v>
      </c>
      <c r="C32" s="77" t="s">
        <v>134</v>
      </c>
      <c r="D32" s="87" t="s">
        <v>135</v>
      </c>
      <c r="E32" s="78" t="s">
        <v>136</v>
      </c>
      <c r="F32" s="5"/>
      <c r="G32" s="60" t="str">
        <f t="shared" si="1"/>
        <v>ok</v>
      </c>
      <c r="H32" s="60" t="str">
        <f t="shared" si="2"/>
        <v>ok</v>
      </c>
      <c r="I32" s="60" t="str">
        <f t="shared" si="3"/>
        <v>ok</v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>ok</v>
      </c>
      <c r="C33" s="77" t="s">
        <v>139</v>
      </c>
      <c r="D33" s="87" t="s">
        <v>140</v>
      </c>
      <c r="E33" s="78"/>
      <c r="F33" s="5"/>
      <c r="G33" s="60" t="str">
        <f t="shared" si="1"/>
        <v>ok</v>
      </c>
      <c r="H33" s="60" t="str">
        <f t="shared" si="2"/>
        <v>ok</v>
      </c>
      <c r="I33" s="60" t="str">
        <f t="shared" si="3"/>
        <v>ok</v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1" t="str">
        <f t="shared" si="0"/>
        <v>ok</v>
      </c>
      <c r="C34" s="77" t="s">
        <v>152</v>
      </c>
      <c r="D34" s="87" t="s">
        <v>141</v>
      </c>
      <c r="E34" s="78"/>
      <c r="F34" s="5"/>
      <c r="G34" s="60" t="str">
        <f t="shared" si="1"/>
        <v>ok</v>
      </c>
      <c r="H34" s="60" t="str">
        <f t="shared" si="2"/>
        <v>ok</v>
      </c>
      <c r="I34" s="60" t="str">
        <f t="shared" si="3"/>
        <v>ok</v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>ok</v>
      </c>
      <c r="C35" s="77" t="s">
        <v>153</v>
      </c>
      <c r="D35" s="87" t="s">
        <v>151</v>
      </c>
      <c r="E35" s="78"/>
      <c r="F35" s="5"/>
      <c r="G35" s="60" t="str">
        <f t="shared" si="1"/>
        <v>ok</v>
      </c>
      <c r="H35" s="60" t="str">
        <f t="shared" si="2"/>
        <v>ok</v>
      </c>
      <c r="I35" s="60" t="str">
        <f t="shared" si="3"/>
        <v>ok</v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>ok</v>
      </c>
      <c r="C36" s="77" t="s">
        <v>154</v>
      </c>
      <c r="D36" s="87" t="s">
        <v>142</v>
      </c>
      <c r="E36" s="78"/>
      <c r="F36" s="5"/>
      <c r="G36" s="60" t="str">
        <f t="shared" si="1"/>
        <v>ok</v>
      </c>
      <c r="H36" s="60" t="str">
        <f t="shared" si="2"/>
        <v>ok</v>
      </c>
      <c r="I36" s="60" t="str">
        <f t="shared" si="3"/>
        <v>ok</v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1" t="str">
        <f t="shared" si="0"/>
        <v>ok</v>
      </c>
      <c r="C37" s="77" t="s">
        <v>155</v>
      </c>
      <c r="D37" s="87" t="s">
        <v>143</v>
      </c>
      <c r="E37" s="78"/>
      <c r="F37" s="5"/>
      <c r="G37" s="60" t="str">
        <f t="shared" si="1"/>
        <v>ok</v>
      </c>
      <c r="H37" s="60" t="str">
        <f t="shared" si="2"/>
        <v>ok</v>
      </c>
      <c r="I37" s="60" t="str">
        <f t="shared" si="3"/>
        <v>ok</v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>ok</v>
      </c>
      <c r="C38" s="77" t="s">
        <v>156</v>
      </c>
      <c r="D38" s="87" t="s">
        <v>144</v>
      </c>
      <c r="E38" s="78"/>
      <c r="F38" s="5"/>
      <c r="G38" s="60" t="str">
        <f t="shared" si="1"/>
        <v>ok</v>
      </c>
      <c r="H38" s="60" t="str">
        <f t="shared" si="2"/>
        <v>ok</v>
      </c>
      <c r="I38" s="60" t="str">
        <f t="shared" si="3"/>
        <v>ok</v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1" t="str">
        <f t="shared" si="0"/>
        <v>ok</v>
      </c>
      <c r="C39" s="77" t="s">
        <v>157</v>
      </c>
      <c r="D39" s="87" t="s">
        <v>145</v>
      </c>
      <c r="E39" s="78"/>
      <c r="F39" s="5"/>
      <c r="G39" s="60" t="str">
        <f t="shared" si="1"/>
        <v>ok</v>
      </c>
      <c r="H39" s="60" t="str">
        <f t="shared" si="2"/>
        <v>ok</v>
      </c>
      <c r="I39" s="60" t="str">
        <f t="shared" si="3"/>
        <v>ok</v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1" t="str">
        <f t="shared" si="0"/>
        <v>ok</v>
      </c>
      <c r="C40" s="77" t="s">
        <v>158</v>
      </c>
      <c r="D40" s="87" t="s">
        <v>146</v>
      </c>
      <c r="E40" s="78"/>
      <c r="F40" s="5"/>
      <c r="G40" s="60" t="str">
        <f t="shared" si="1"/>
        <v>ok</v>
      </c>
      <c r="H40" s="60" t="str">
        <f t="shared" si="2"/>
        <v>ok</v>
      </c>
      <c r="I40" s="60" t="str">
        <f t="shared" si="3"/>
        <v>ok</v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>ok</v>
      </c>
      <c r="C41" s="77" t="s">
        <v>159</v>
      </c>
      <c r="D41" s="87" t="s">
        <v>147</v>
      </c>
      <c r="E41" s="78"/>
      <c r="F41" s="5"/>
      <c r="G41" s="60" t="str">
        <f t="shared" si="1"/>
        <v>ok</v>
      </c>
      <c r="H41" s="60" t="str">
        <f t="shared" si="2"/>
        <v>ok</v>
      </c>
      <c r="I41" s="60" t="str">
        <f t="shared" si="3"/>
        <v>ok</v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>ok</v>
      </c>
      <c r="C42" s="77" t="s">
        <v>160</v>
      </c>
      <c r="D42" s="87" t="s">
        <v>148</v>
      </c>
      <c r="E42" s="78"/>
      <c r="F42" s="5"/>
      <c r="G42" s="60" t="str">
        <f t="shared" si="1"/>
        <v>ok</v>
      </c>
      <c r="H42" s="60" t="str">
        <f t="shared" si="2"/>
        <v>ok</v>
      </c>
      <c r="I42" s="60" t="str">
        <f t="shared" si="3"/>
        <v>ok</v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>ok</v>
      </c>
      <c r="C43" s="77" t="s">
        <v>161</v>
      </c>
      <c r="D43" s="87" t="s">
        <v>150</v>
      </c>
      <c r="E43" s="78"/>
      <c r="F43" s="5"/>
      <c r="G43" s="60" t="str">
        <f t="shared" si="1"/>
        <v>ok</v>
      </c>
      <c r="H43" s="60" t="str">
        <f t="shared" si="2"/>
        <v>ok</v>
      </c>
      <c r="I43" s="60" t="str">
        <f t="shared" si="3"/>
        <v>ok</v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>ok</v>
      </c>
      <c r="C44" s="77" t="s">
        <v>162</v>
      </c>
      <c r="D44" s="87" t="s">
        <v>149</v>
      </c>
      <c r="E44" s="78"/>
      <c r="F44" s="5"/>
      <c r="G44" s="60" t="str">
        <f t="shared" si="1"/>
        <v>ok</v>
      </c>
      <c r="H44" s="60" t="str">
        <f t="shared" si="2"/>
        <v>ok</v>
      </c>
      <c r="I44" s="60" t="str">
        <f t="shared" si="3"/>
        <v>ok</v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>ok</v>
      </c>
      <c r="C45" s="77" t="s">
        <v>163</v>
      </c>
      <c r="D45" s="87" t="s">
        <v>164</v>
      </c>
      <c r="E45" s="78"/>
      <c r="F45" s="5"/>
      <c r="G45" s="60" t="str">
        <f t="shared" si="1"/>
        <v>ok</v>
      </c>
      <c r="H45" s="60" t="str">
        <f t="shared" si="2"/>
        <v>ok</v>
      </c>
      <c r="I45" s="60" t="str">
        <f t="shared" si="3"/>
        <v>ok</v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1" t="str">
        <f t="shared" ref="B46:B63" si="4">IF(COUNTIF(G46:I46,"")=No_of_Columns,"",IF(COUNTIF(G46:I46,"ok")=No_of_Columns,"ok","Incomplete"))</f>
        <v>ok</v>
      </c>
      <c r="C46" s="77" t="s">
        <v>165</v>
      </c>
      <c r="D46" s="87" t="s">
        <v>166</v>
      </c>
      <c r="E46" s="78" t="s">
        <v>167</v>
      </c>
      <c r="F46" s="5"/>
      <c r="G46" s="60" t="str">
        <f t="shared" ref="G46:G63" si="5">IF(COUNTA($C46:$E46)=0,"",IF(ISBLANK($C46),"Empty cell","ok"))</f>
        <v>ok</v>
      </c>
      <c r="H46" s="60" t="str">
        <f t="shared" ref="H46:H63" si="6">IF(COUNTA($C46:$E46)=0,"",IF(ISBLANK($D46),"Empty cell","ok"))</f>
        <v>ok</v>
      </c>
      <c r="I46" s="60" t="str">
        <f t="shared" ref="I46:I63" si="7">IF(COUNTA($C46:$E46)=0,"","ok")</f>
        <v>ok</v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/>
      </c>
      <c r="C47" s="77"/>
      <c r="D47" s="87"/>
      <c r="E47" s="78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/>
      </c>
      <c r="C48" s="77"/>
      <c r="D48" s="87"/>
      <c r="E48" s="78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5.5" x14ac:dyDescent="0.2">
      <c r="A49" s="12">
        <v>36</v>
      </c>
      <c r="B49" s="41" t="str">
        <f t="shared" si="4"/>
        <v/>
      </c>
      <c r="C49" s="77"/>
      <c r="D49" s="87"/>
      <c r="E49" s="78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5.5" x14ac:dyDescent="0.2">
      <c r="A50" s="12">
        <v>37</v>
      </c>
      <c r="B50" s="41" t="str">
        <f t="shared" si="4"/>
        <v/>
      </c>
      <c r="C50" s="77"/>
      <c r="D50" s="87"/>
      <c r="E50" s="78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5.5" x14ac:dyDescent="0.2">
      <c r="A51" s="12">
        <v>38</v>
      </c>
      <c r="B51" s="41" t="str">
        <f t="shared" si="4"/>
        <v/>
      </c>
      <c r="C51" s="77"/>
      <c r="D51" s="87"/>
      <c r="E51" s="78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5.5" x14ac:dyDescent="0.2">
      <c r="A52" s="12">
        <v>39</v>
      </c>
      <c r="B52" s="41" t="str">
        <f t="shared" si="4"/>
        <v/>
      </c>
      <c r="C52" s="77"/>
      <c r="D52" s="87"/>
      <c r="E52" s="78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5.5" x14ac:dyDescent="0.2">
      <c r="A53" s="12">
        <v>40</v>
      </c>
      <c r="B53" s="41" t="str">
        <f t="shared" si="4"/>
        <v/>
      </c>
      <c r="C53" s="77"/>
      <c r="D53" s="87"/>
      <c r="E53" s="78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/>
      </c>
      <c r="C54" s="77"/>
      <c r="D54" s="87"/>
      <c r="E54" s="78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/>
      </c>
      <c r="C55" s="77"/>
      <c r="D55" s="87"/>
      <c r="E55" s="78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/>
      </c>
      <c r="C56" s="77"/>
      <c r="D56" s="87"/>
      <c r="E56" s="78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/>
      </c>
      <c r="C57" s="77"/>
      <c r="D57" s="87"/>
      <c r="E57" s="78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/>
      </c>
      <c r="C58" s="77"/>
      <c r="D58" s="87"/>
      <c r="E58" s="78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/>
      </c>
      <c r="C59" s="77"/>
      <c r="D59" s="87"/>
      <c r="E59" s="78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/>
      </c>
      <c r="C60" s="77"/>
      <c r="D60" s="87"/>
      <c r="E60" s="78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/>
      </c>
      <c r="C61" s="77"/>
      <c r="D61" s="87"/>
      <c r="E61" s="78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/>
      </c>
      <c r="C62" s="77"/>
      <c r="D62" s="87"/>
      <c r="E62" s="78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6.25" thickBot="1" x14ac:dyDescent="0.25">
      <c r="A63" s="12">
        <v>50</v>
      </c>
      <c r="B63" s="41" t="str">
        <f t="shared" si="4"/>
        <v/>
      </c>
      <c r="C63" s="79"/>
      <c r="D63" s="88"/>
      <c r="E63" s="80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algorithmName="SHA-512" hashValue="udwTOgdGxWKvVDZJ35aB+tmJwR3RvNOkRSQ6PZ/sQG+ow0Zwgw/Sre/MkV5u9w2Dsj3fIfgBFFdrGCd1IJWoSA==" saltValue="I4/du3nKLcUU36M1EjNxGQ==" spinCount="100000" sheet="1"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22" priority="98" stopIfTrue="1" operator="equal">
      <formula>"ok"</formula>
    </cfRule>
    <cfRule type="cellIs" dxfId="21" priority="99" stopIfTrue="1" operator="equal">
      <formula>"Incomplete"</formula>
    </cfRule>
  </conditionalFormatting>
  <conditionalFormatting sqref="G14:I63">
    <cfRule type="cellIs" dxfId="20" priority="84" stopIfTrue="1" operator="equal">
      <formula>"ok"</formula>
    </cfRule>
    <cfRule type="cellIs" dxfId="19" priority="85" stopIfTrue="1" operator="equal">
      <formula>""</formula>
    </cfRule>
  </conditionalFormatting>
  <conditionalFormatting sqref="C14:C16 C19:C63">
    <cfRule type="expression" dxfId="18" priority="48" stopIfTrue="1">
      <formula>G14="ok"</formula>
    </cfRule>
    <cfRule type="expression" dxfId="17" priority="49" stopIfTrue="1">
      <formula>G14=""</formula>
    </cfRule>
  </conditionalFormatting>
  <conditionalFormatting sqref="C3">
    <cfRule type="expression" dxfId="16" priority="45">
      <formula>ISNONTEXT(C3)</formula>
    </cfRule>
  </conditionalFormatting>
  <conditionalFormatting sqref="C5">
    <cfRule type="expression" dxfId="15" priority="43">
      <formula>ISNONTEXT(C5)</formula>
    </cfRule>
  </conditionalFormatting>
  <conditionalFormatting sqref="E3">
    <cfRule type="expression" dxfId="14" priority="41">
      <formula>ISNONTEXT(E3)</formula>
    </cfRule>
  </conditionalFormatting>
  <conditionalFormatting sqref="E5">
    <cfRule type="expression" dxfId="13" priority="38">
      <formula>IF(ISNUMBER(E5),IF(AND(E5&gt;=0,E5&lt;=77),FALSE,TRUE),TRUE)</formula>
    </cfRule>
  </conditionalFormatting>
  <conditionalFormatting sqref="C7">
    <cfRule type="expression" dxfId="12" priority="36">
      <formula>ISBLANK(C7)</formula>
    </cfRule>
  </conditionalFormatting>
  <conditionalFormatting sqref="C9">
    <cfRule type="expression" dxfId="11" priority="31">
      <formula>ISNUMBER(C9)</formula>
    </cfRule>
  </conditionalFormatting>
  <conditionalFormatting sqref="G1">
    <cfRule type="expression" dxfId="10" priority="29">
      <formula>IF($G$1="",FALSE,TRUE)</formula>
    </cfRule>
  </conditionalFormatting>
  <conditionalFormatting sqref="D14:D16 D19:D63">
    <cfRule type="expression" dxfId="9" priority="25" stopIfTrue="1">
      <formula>H14="ok"</formula>
    </cfRule>
    <cfRule type="expression" dxfId="8" priority="26" stopIfTrue="1">
      <formula>H14=""</formula>
    </cfRule>
  </conditionalFormatting>
  <conditionalFormatting sqref="E7">
    <cfRule type="expression" dxfId="7" priority="8">
      <formula>ISNONTEXT(E7)</formula>
    </cfRule>
  </conditionalFormatting>
  <conditionalFormatting sqref="E14:E63">
    <cfRule type="expression" dxfId="6" priority="5" stopIfTrue="1">
      <formula>I14="ok"</formula>
    </cfRule>
    <cfRule type="expression" dxfId="5" priority="6" stopIfTrue="1">
      <formula>I14=""</formula>
    </cfRule>
  </conditionalFormatting>
  <conditionalFormatting sqref="G2 G7">
    <cfRule type="expression" dxfId="4" priority="102">
      <formula>IF($G2="",FALSE,TRUE)</formula>
    </cfRule>
  </conditionalFormatting>
  <conditionalFormatting sqref="C17:C18">
    <cfRule type="expression" dxfId="3" priority="3" stopIfTrue="1">
      <formula>G17="ok"</formula>
    </cfRule>
    <cfRule type="expression" dxfId="2" priority="4" stopIfTrue="1">
      <formula>G17=""</formula>
    </cfRule>
  </conditionalFormatting>
  <conditionalFormatting sqref="D17:D18">
    <cfRule type="expression" dxfId="1" priority="1" stopIfTrue="1">
      <formula>H17="ok"</formula>
    </cfRule>
    <cfRule type="expression" dxfId="0" priority="2" stopIfTrue="1">
      <formula>H17=""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5" activePane="bottomLeft" state="frozen"/>
      <selection pane="bottomLeft" activeCell="B57" sqref="B57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/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99</v>
      </c>
    </row>
    <row r="58" spans="1:2" x14ac:dyDescent="0.2">
      <c r="A58" s="66">
        <v>53</v>
      </c>
      <c r="B58" s="70" t="s">
        <v>100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2021-11-10T20:36:48Z</dcterms:modified>
</cp:coreProperties>
</file>