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Individual\"/>
    </mc:Choice>
  </mc:AlternateContent>
  <xr:revisionPtr revIDLastSave="0" documentId="8_{53E70E96-1712-4AE1-9344-DD83F952630A}" xr6:coauthVersionLast="47" xr6:coauthVersionMax="47" xr10:uidLastSave="{00000000-0000-0000-0000-000000000000}"/>
  <workbookProtection workbookPassword="E390" lockStructure="1"/>
  <bookViews>
    <workbookView xWindow="1950" yWindow="1590" windowWidth="11850" windowHeight="1461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<sst xmlns="http://schemas.openxmlformats.org/spreadsheetml/2006/main" count="159" uniqueCount="129">
  <si>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</si>
  <si>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</si>
  <si>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</si>
  <si>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</si>
  <si>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</si>
  <si>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</si>
  <si>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</si>
  <si>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</si>
  <si>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</si>
  <si>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</si>
  <si>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</si>
  <si>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</si>
  <si>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</si>
  <si>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</si>
  <si>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</si>
  <si>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</si>
  <si>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</si>
  <si>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</si>
  <si>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</si>
  <si>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</si>
  <si>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</si>
  <si>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</si>
  <si>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</si>
  <si>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</si>
  <si>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</si>
  <si>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</si>
  <si>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</si>
  <si>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</si>
  <si>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</si>
  <si>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</si>
  <si>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</si>
  <si>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</si>
  <si>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</si>
  <si>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</si>
  <si>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</si>
  <si>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</si>
  <si>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</si>
  <si>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</si>
  <si>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</si>
  <si>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</si>
  <si>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</si>
  <si>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</si>
  <si>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</si>
  <si>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</si>
  <si>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</si>
  <si>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</si>
  <si>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</si>
  <si>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</si>
  <si>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</si>
  <si>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</si>
  <si>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</si>
  <si>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</si>
  <si>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</si>
  <si>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</si>
  <si>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</si>
  <si>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</si>
  <si>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</si>
  <si>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</si>
  <si>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</si>
  <si>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</si>
  <si>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</si>
  <si>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</si>
  <si>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</si>
  <si>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</si>
  <si>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</si>
  <si>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</si>
  <si>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</si>
  <si>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</si>
  <si>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</si>
  <si>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</si>
  <si>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</si>
  <si>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</si>
  <si>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</si>
  <si>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</si>
  <si>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</si>
  <si>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</si>
  <si>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</si>
  <si>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</si>
  <si>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</si>
  <si>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</si>
  <si>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</si>
  <si>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</si>
  <si>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</si>
  <si>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</si>
  <si>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</si>
  <si>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</si>
  <si>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</si>
  <si>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</si>
  <si>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</si>
  <si>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</si>
  <si>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</si>
  <si>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</si>
  <si>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</si>
  <si>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</si>
  <si>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</si>
  <si>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</si>
  <si>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</si>
  <si>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</si>
  <si>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</si>
  <si>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</si>
  <si>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</si>
  <si>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</si>
  <si>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</si>
  <si>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</si>
  <si>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</si>
  <si>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</si>
  <si>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</si>
  <si>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</si>
  <si>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</si>
  <si>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NSF</t>
  </si>
  <si>
    <t>USA</t>
  </si>
  <si>
    <t>V</t>
  </si>
  <si>
    <t>The NSF Council of Public Health Consultants</t>
  </si>
  <si>
    <t>Joint Committee, NSF 487</t>
  </si>
  <si>
    <t>T</t>
  </si>
  <si>
    <t>IEEE</t>
  </si>
  <si>
    <t>Standards Activities Board of the IEEE Computer Society</t>
  </si>
  <si>
    <t>Working Group, IEEE 1680.1a</t>
  </si>
  <si>
    <t>Cannon</t>
  </si>
  <si>
    <t>Sandra</t>
  </si>
  <si>
    <t>509-529-1535</t>
  </si>
  <si>
    <t>cannon@ecopurchasing.com</t>
  </si>
  <si>
    <t>O</t>
  </si>
  <si>
    <t>Contractor</t>
  </si>
  <si>
    <t>R</t>
  </si>
  <si>
    <t>UL</t>
  </si>
  <si>
    <t>UL Standards</t>
  </si>
  <si>
    <t>Standards Technical Panel, UL 110</t>
  </si>
  <si>
    <t>Standard for Sustainability for Mobile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</si>
</sst>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2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G17" sqref="G17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5" t="s">
        <v>43</v>
      </c>
      <c r="D1" s="105"/>
      <c r="E1" s="105"/>
      <c r="F1" s="105"/>
      <c r="G1" s="105"/>
      <c r="H1" s="105"/>
      <c r="I1" s="105"/>
      <c r="J1" s="39" t="s">
        <v>108</v>
      </c>
      <c r="K1" s="107" t="str">
        <f>IF(AND(K3="",J11=""),"Status:  OK","")</f>
        <v>Status:  OK</v>
      </c>
      <c r="L1" s="107"/>
      <c r="M1" s="107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91" t="s">
        <v>6</v>
      </c>
      <c r="B3" s="92"/>
      <c r="C3" s="97" t="s">
        <v>118</v>
      </c>
      <c r="D3" s="98"/>
      <c r="F3" s="30" t="s">
        <v>36</v>
      </c>
      <c r="G3" s="84" t="s">
        <v>119</v>
      </c>
      <c r="H3" s="36"/>
      <c r="I3" s="61"/>
      <c r="J3" s="32"/>
      <c r="K3" s="110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10"/>
      <c r="M3" s="110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10"/>
      <c r="L4" s="110"/>
      <c r="M4" s="110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5" t="s">
        <v>50</v>
      </c>
      <c r="B5" s="95"/>
      <c r="C5" s="82">
        <v>6</v>
      </c>
      <c r="D5" s="114" t="str">
        <f>IF(ISBLANK(C5),"Enter the number of your Organization in the cell to the left.  See the 'Org List' tab below for your Org number.",VLOOKUP(C5,'Org List'!A5:B82,2,FALSE))</f>
        <v>DOE-AU</v>
      </c>
      <c r="E5" s="115"/>
      <c r="F5" s="115"/>
      <c r="G5" s="115"/>
      <c r="H5" s="115"/>
      <c r="I5" s="115"/>
      <c r="J5" s="115"/>
      <c r="K5" s="110"/>
      <c r="L5" s="110"/>
      <c r="M5" s="110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96" t="s">
        <v>4</v>
      </c>
      <c r="B7" s="96"/>
      <c r="C7" s="97" t="s">
        <v>120</v>
      </c>
      <c r="D7" s="98"/>
      <c r="E7" s="20"/>
      <c r="F7" s="35" t="s">
        <v>35</v>
      </c>
      <c r="G7" s="112" t="s">
        <v>121</v>
      </c>
      <c r="H7" s="113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11" t="str">
        <f>IF(OR(COUNTIF(B15:B39,"ok")=0,COUNTIF(B15:B39,"Incomplete")&gt;0),"Missing or incorrect information in data entry section","")</f>
        <v/>
      </c>
      <c r="L8" s="111"/>
      <c r="M8" s="111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95" t="s">
        <v>47</v>
      </c>
      <c r="B9" s="95"/>
      <c r="C9" s="82" t="s">
        <v>122</v>
      </c>
      <c r="D9" s="99" t="s">
        <v>48</v>
      </c>
      <c r="E9" s="100"/>
      <c r="F9" s="101"/>
      <c r="G9" s="97" t="s">
        <v>123</v>
      </c>
      <c r="H9" s="98"/>
      <c r="I9" s="42"/>
      <c r="K9" s="111"/>
      <c r="L9" s="111"/>
      <c r="M9" s="111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11"/>
      <c r="L10" s="111"/>
      <c r="M10" s="11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5" t="s">
        <v>7</v>
      </c>
      <c r="B11" s="102"/>
      <c r="C11" s="83">
        <v>44494</v>
      </c>
      <c r="D11" s="43"/>
      <c r="E11" s="27"/>
      <c r="H11" s="90" t="s">
        <v>37</v>
      </c>
      <c r="I11" s="90"/>
      <c r="J11" s="90"/>
      <c r="K11" s="90"/>
      <c r="L11" s="60"/>
      <c r="M11" s="90" t="s">
        <v>44</v>
      </c>
      <c r="N11" s="90"/>
      <c r="O11" s="90"/>
      <c r="P11" s="90" t="s">
        <v>44</v>
      </c>
      <c r="Q11" s="90"/>
      <c r="R11" s="90"/>
      <c r="S11" s="90" t="s">
        <v>44</v>
      </c>
      <c r="T11" s="90"/>
      <c r="U11" s="90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0"/>
      <c r="I12" s="90"/>
      <c r="J12" s="90"/>
      <c r="K12" s="90"/>
      <c r="L12" s="60"/>
      <c r="M12" s="90"/>
      <c r="N12" s="90"/>
      <c r="O12" s="90"/>
      <c r="P12" s="90"/>
      <c r="Q12" s="90"/>
      <c r="R12" s="90"/>
      <c r="S12" s="90"/>
      <c r="T12" s="90"/>
      <c r="U12" s="90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3" t="s">
        <v>0</v>
      </c>
      <c r="B13" s="103" t="s">
        <v>2</v>
      </c>
      <c r="C13" s="93" t="s">
        <v>45</v>
      </c>
      <c r="D13" s="93" t="s">
        <v>42</v>
      </c>
      <c r="E13" s="93" t="s">
        <v>41</v>
      </c>
      <c r="F13" s="93" t="s">
        <v>40</v>
      </c>
      <c r="G13" s="108" t="s">
        <v>49</v>
      </c>
      <c r="H13" s="93" t="s">
        <v>46</v>
      </c>
      <c r="I13" s="90" t="s">
        <v>38</v>
      </c>
      <c r="J13" s="90"/>
      <c r="K13" s="90" t="s">
        <v>105</v>
      </c>
      <c r="L13" s="4"/>
      <c r="M13" s="106" t="s">
        <v>9</v>
      </c>
      <c r="N13" s="90" t="str">
        <f>D13&amp;" Status"</f>
        <v xml:space="preserve"> Name of Non-Government Standards Body (NGSB) Status</v>
      </c>
      <c r="O13" s="90" t="str">
        <f>E13&amp;" Status"</f>
        <v xml:space="preserve"> Country of Non-Government Standards Body (NGSB) Status</v>
      </c>
      <c r="P13" s="90" t="str">
        <f>F13&amp;" Status"</f>
        <v xml:space="preserve"> Name of Main Committee Status</v>
      </c>
      <c r="Q13" s="90" t="str">
        <f>G13&amp;" Status"</f>
        <v xml:space="preserve"> Name and/or Number of Activity (e.g., committee, sub-committee, working group, task group) Status</v>
      </c>
      <c r="R13" s="90" t="str">
        <f>H13&amp;" Status"</f>
        <v xml:space="preserve"> Voting Status:
'V' for Voting or
'NV' for Nonvoting Status</v>
      </c>
      <c r="S13" s="90" t="s">
        <v>8</v>
      </c>
      <c r="T13" s="90"/>
      <c r="U13" s="90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4"/>
      <c r="B14" s="104"/>
      <c r="C14" s="94"/>
      <c r="D14" s="94"/>
      <c r="E14" s="94"/>
      <c r="F14" s="94"/>
      <c r="G14" s="109"/>
      <c r="H14" s="94"/>
      <c r="I14" s="55" t="s">
        <v>52</v>
      </c>
      <c r="J14" s="55" t="s">
        <v>39</v>
      </c>
      <c r="K14" s="93"/>
      <c r="L14" s="21"/>
      <c r="M14" s="106"/>
      <c r="N14" s="90"/>
      <c r="O14" s="90"/>
      <c r="P14" s="90"/>
      <c r="Q14" s="90"/>
      <c r="R14" s="90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90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64.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110</v>
      </c>
      <c r="F15" s="70" t="s">
        <v>116</v>
      </c>
      <c r="G15" s="85" t="s">
        <v>117</v>
      </c>
      <c r="H15" s="70"/>
      <c r="I15" s="70"/>
      <c r="J15" s="70"/>
      <c r="K15" s="71"/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38.25" x14ac:dyDescent="0.2">
      <c r="A16" s="12">
        <v>2</v>
      </c>
      <c r="B16" s="40" t="str">
        <f t="shared" si="0"/>
        <v>ok</v>
      </c>
      <c r="C16" s="72" t="s">
        <v>114</v>
      </c>
      <c r="D16" s="75" t="s">
        <v>109</v>
      </c>
      <c r="E16" s="75" t="s">
        <v>110</v>
      </c>
      <c r="F16" s="75" t="s">
        <v>112</v>
      </c>
      <c r="G16" s="74" t="s">
        <v>113</v>
      </c>
      <c r="H16" s="75"/>
      <c r="I16" s="75"/>
      <c r="J16" s="75"/>
      <c r="K16" s="76"/>
      <c r="L16" s="54"/>
      <c r="M16" s="59" t="str">
        <f>IF(COUNTA($C16:$K16)=0,"",IF(ISBLANK($C16),"Empty cell",IF(OR($C16="I",$C16="R",$C16="T"),"ok","Entry should be one of 'I', 'R', or 'T'")))</f>
        <v>ok</v>
      </c>
      <c r="N16" s="59" t="str">
        <f>IF(COUNTA($C16:$K16)=0,"",IF(ISBLANK($D16),"Empty cell","ok"))</f>
        <v>ok</v>
      </c>
      <c r="O16" s="59" t="str">
        <f>IF(COUNTA($C16:$K16)=0,"",IF(ISBLANK($E16),"Empty cell","ok"))</f>
        <v>ok</v>
      </c>
      <c r="P16" s="59" t="str">
        <f>IF(COUNTA($C16:$K16)=0,"",IF(ISBLANK($F16),"Empty cell","ok"))</f>
        <v>ok</v>
      </c>
      <c r="Q16" s="59" t="str">
        <f>IF(COUNTA($C16:$K16)=0,"",IF(ISBLANK($G16),"Empty cell","ok"))</f>
        <v>ok</v>
      </c>
      <c r="R16" s="59" t="str">
        <f>IF(COUNTA($C16:$K16)=0,"",IF(C16="T",IF(ISBLANK($H16),"ok","No entry should be made"),IF(ISBLANK($H16),"Empty cell",IF(OR($H16="V",$H16="NV"),"ok","Entry should be one of 'V' or 'NV'"))))</f>
        <v>ok</v>
      </c>
      <c r="S16" s="59" t="str">
        <f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>IF(COUNTA($C16:$K16)=0,"",IF(C16="T",IF(ISBLANK($K16),"ok","No entry should be made"),IF(ISBLANK($K16),"Empty cell","ok")))</f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0" t="str">
        <f t="shared" si="0"/>
        <v>ok</v>
      </c>
      <c r="C17" s="72" t="s">
        <v>124</v>
      </c>
      <c r="D17" s="75" t="s">
        <v>125</v>
      </c>
      <c r="E17" s="75" t="s">
        <v>110</v>
      </c>
      <c r="F17" s="75" t="s">
        <v>126</v>
      </c>
      <c r="G17" s="74" t="s">
        <v>127</v>
      </c>
      <c r="H17" s="75" t="s">
        <v>111</v>
      </c>
      <c r="I17" s="75"/>
      <c r="J17" s="75" t="s">
        <v>123</v>
      </c>
      <c r="K17" s="76" t="s">
        <v>128</v>
      </c>
      <c r="L17" s="54"/>
      <c r="M17" s="59" t="str">
        <f>IF(COUNTA($C17:$K17)=0,"",IF(ISBLANK($C17),"Empty cell",IF(OR($C17="I",$C17="R",$C17="T"),"ok","Entry should be one of 'I', 'R', or 'T'")))</f>
        <v>ok</v>
      </c>
      <c r="N17" s="59" t="str">
        <f>IF(COUNTA($C17:$K17)=0,"",IF(ISBLANK($D17),"Empty cell","ok"))</f>
        <v>ok</v>
      </c>
      <c r="O17" s="59" t="str">
        <f>IF(COUNTA($C17:$K17)=0,"",IF(ISBLANK($E17),"Empty cell","ok"))</f>
        <v>ok</v>
      </c>
      <c r="P17" s="59" t="str">
        <f>IF(COUNTA($C17:$K17)=0,"",IF(ISBLANK($F17),"Empty cell","ok"))</f>
        <v>ok</v>
      </c>
      <c r="Q17" s="59" t="str">
        <f>IF(COUNTA($C17:$K17)=0,"",IF(ISBLANK($G17),"Empty cell","ok"))</f>
        <v>ok</v>
      </c>
      <c r="R17" s="59" t="str">
        <f>IF(COUNTA($C17:$K17)=0,"",IF(C17="T",IF(ISBLANK($H17),"ok","No entry should be made"),IF(ISBLANK($H17),"Empty cell",IF(OR($H17="V",$H17="NV"),"ok","Entry should be one of 'V' or 'NV'"))))</f>
        <v>ok</v>
      </c>
      <c r="S17" s="59" t="str">
        <f>IF(COUNTA($C17:$K17)=0,"",IF(C17="T",IF(ISBLANK($I17),"ok","No entry should be made"),IF(I17="D",IF(ISBLANK(J17),"ok","Entries should not be made in both columns"),IF(ISBLANK(I17),IF(ISBLANK(J17),"Empty cell","ok"),"Entry should be 'D'"))))</f>
        <v>ok</v>
      </c>
      <c r="T17" s="59" t="str">
        <f>IF(COUNTA($C17:$K17)=0,"",IF(C17="T",IF(ISBLANK($J17),"ok","No entry should be made"),IF(I17="D",IF(ISBLANK(J17),"ok","Entries should not be made in both columns"),IF(ISBLANK(I17),IF(ISBLANK(J17),"Empty cell","ok"),IF(ISBLANK(J17),"ok","Entries should not be made in both columns")))))</f>
        <v>ok</v>
      </c>
      <c r="U17" s="59" t="str">
        <f>IF(COUNTA($C17:$K17)=0,"",IF(C17="T",IF(ISBLANK($K17),"ok","No entry should be made"),IF(ISBLANK($K17),"Empty cell","ok")))</f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0" t="str">
        <f t="shared" si="0"/>
        <v/>
      </c>
      <c r="C18" s="86"/>
      <c r="D18" s="87"/>
      <c r="E18" s="75"/>
      <c r="F18" s="87"/>
      <c r="G18" s="88"/>
      <c r="H18" s="87"/>
      <c r="I18" s="87"/>
      <c r="J18" s="87"/>
      <c r="K18" s="89"/>
      <c r="L18" s="54"/>
      <c r="M18" s="59" t="str">
        <f>IF(COUNTA($C18:$K18)=0,"",IF(ISBLANK($C18),"Empty cell",IF(OR($C18="I",$C18="R",$C18="T"),"ok","Entry should be one of 'I', 'R', or 'T'")))</f>
        <v/>
      </c>
      <c r="N18" s="59" t="str">
        <f>IF(COUNTA($C18:$K18)=0,"",IF(ISBLANK($D18),"Empty cell","ok"))</f>
        <v/>
      </c>
      <c r="O18" s="59" t="str">
        <f>IF(COUNTA($C18:$K18)=0,"",IF(ISBLANK($E18),"Empty cell","ok"))</f>
        <v/>
      </c>
      <c r="P18" s="59" t="str">
        <f>IF(COUNTA($C18:$K18)=0,"",IF(ISBLANK($F18),"Empty cell","ok"))</f>
        <v/>
      </c>
      <c r="Q18" s="59" t="str">
        <f>IF(COUNTA($C18:$K18)=0,"",IF(ISBLANK($G18),"Empty cell","ok"))</f>
        <v/>
      </c>
      <c r="R18" s="59" t="str">
        <f>IF(COUNTA($C18:$K18)=0,"",IF(C18="T",IF(ISBLANK($H18),"ok","No entry should be made"),IF(ISBLANK($H18),"Empty cell",IF(OR($H18="V",$H18="NV"),"ok","Entry should be one of 'V' or 'NV'"))))</f>
        <v/>
      </c>
      <c r="S18" s="59" t="str">
        <f>IF(COUNTA($C18:$K18)=0,"",IF(C18="T",IF(ISBLANK($I18),"ok","No entry should be made"),IF(I18="D",IF(ISBLANK(J18),"ok","Entries should not be made in both columns"),IF(ISBLANK(I18),IF(ISBLANK(J18),"Empty cell","ok"),"Entry should be 'D'"))))</f>
        <v/>
      </c>
      <c r="T18" s="59" t="str">
        <f>IF(COUNTA($C18:$K18)=0,"",IF(C18="T",IF(ISBLANK($J18),"ok","No entry should be made"),IF(I18="D",IF(ISBLANK(J18),"ok","Entries should not be made in both columns"),IF(ISBLANK(I18),IF(ISBLANK(J18),"Empty cell","ok"),IF(ISBLANK(J18),"ok","Entries should not be made in both columns")))))</f>
        <v/>
      </c>
      <c r="U18" s="59" t="str">
        <f>IF(COUNTA($C18:$K18)=0,"",IF(C18="T",IF(ISBLANK($K18),"ok","No entry should be made"),IF(ISBLANK($K18),"Empty cell","ok")))</f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2"/>
      <c r="D19" s="73"/>
      <c r="E19" s="73"/>
      <c r="F19" s="73"/>
      <c r="G19" s="74"/>
      <c r="H19" s="75"/>
      <c r="I19" s="75"/>
      <c r="J19" s="75"/>
      <c r="K19" s="76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ref="S19:S39" si="8">IF(COUNTA($C19:$K19)=0,"",IF(C19="T",IF(ISBLANK($I19),"ok","No entry should be made"),IF(I19="D",IF(ISBLANK(J19),"ok","Entries should not be made in both columns"),IF(ISBLANK(I19),IF(ISBLANK(J19),"Empty cell","ok"),"Entry should be 'D'"))))</f>
        <v/>
      </c>
      <c r="T19" s="59" t="str">
        <f t="shared" ref="T19:T39" si="9">IF(COUNTA($C19:$K19)=0,"",IF(C19="T",IF(ISBLANK($J19),"ok","No entry should be made"),IF(I19="D",IF(ISBLANK(J19),"ok","Entries should not be made in both columns"),IF(ISBLANK(I19),IF(ISBLANK(J19),"Empty cell","ok"),IF(ISBLANK(J19),"ok","Entries should not be made in both columns")))))</f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2"/>
      <c r="D20" s="73"/>
      <c r="E20" s="73"/>
      <c r="F20" s="73"/>
      <c r="G20" s="74"/>
      <c r="H20" s="75"/>
      <c r="I20" s="75"/>
      <c r="J20" s="75"/>
      <c r="K20" s="76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2"/>
      <c r="D21" s="73"/>
      <c r="E21" s="73"/>
      <c r="F21" s="73"/>
      <c r="G21" s="74"/>
      <c r="H21" s="75"/>
      <c r="I21" s="75"/>
      <c r="J21" s="75"/>
      <c r="K21" s="76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2"/>
      <c r="D22" s="73"/>
      <c r="E22" s="73"/>
      <c r="F22" s="73"/>
      <c r="G22" s="74"/>
      <c r="H22" s="75"/>
      <c r="I22" s="75"/>
      <c r="J22" s="75"/>
      <c r="K22" s="76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2"/>
      <c r="D23" s="73"/>
      <c r="E23" s="73"/>
      <c r="F23" s="73"/>
      <c r="G23" s="74"/>
      <c r="H23" s="75"/>
      <c r="I23" s="75"/>
      <c r="J23" s="75"/>
      <c r="K23" s="76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2"/>
      <c r="D24" s="73"/>
      <c r="E24" s="73"/>
      <c r="F24" s="73"/>
      <c r="G24" s="74"/>
      <c r="H24" s="75"/>
      <c r="I24" s="75"/>
      <c r="J24" s="75"/>
      <c r="K24" s="76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2"/>
      <c r="D25" s="73"/>
      <c r="E25" s="73"/>
      <c r="F25" s="73"/>
      <c r="G25" s="74"/>
      <c r="H25" s="75"/>
      <c r="I25" s="75"/>
      <c r="J25" s="75"/>
      <c r="K25" s="76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2"/>
      <c r="D26" s="73"/>
      <c r="E26" s="73"/>
      <c r="F26" s="73"/>
      <c r="G26" s="74"/>
      <c r="H26" s="75"/>
      <c r="I26" s="75"/>
      <c r="J26" s="75"/>
      <c r="K26" s="76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2"/>
      <c r="D27" s="73"/>
      <c r="E27" s="73"/>
      <c r="F27" s="73"/>
      <c r="G27" s="74"/>
      <c r="H27" s="75"/>
      <c r="I27" s="75"/>
      <c r="J27" s="75"/>
      <c r="K27" s="76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2"/>
      <c r="D28" s="73"/>
      <c r="E28" s="73"/>
      <c r="F28" s="73"/>
      <c r="G28" s="74"/>
      <c r="H28" s="75"/>
      <c r="I28" s="75"/>
      <c r="J28" s="75"/>
      <c r="K28" s="76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2"/>
      <c r="D29" s="73"/>
      <c r="E29" s="73"/>
      <c r="F29" s="73"/>
      <c r="G29" s="74"/>
      <c r="H29" s="75"/>
      <c r="I29" s="75"/>
      <c r="J29" s="75"/>
      <c r="K29" s="76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2"/>
      <c r="D30" s="73"/>
      <c r="E30" s="73"/>
      <c r="F30" s="73"/>
      <c r="G30" s="74"/>
      <c r="H30" s="75"/>
      <c r="I30" s="75"/>
      <c r="J30" s="75"/>
      <c r="K30" s="76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2"/>
      <c r="D31" s="73"/>
      <c r="E31" s="73"/>
      <c r="F31" s="73"/>
      <c r="G31" s="74"/>
      <c r="H31" s="75"/>
      <c r="I31" s="75"/>
      <c r="J31" s="75"/>
      <c r="K31" s="76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2"/>
      <c r="D32" s="73"/>
      <c r="E32" s="73"/>
      <c r="F32" s="73"/>
      <c r="G32" s="74"/>
      <c r="H32" s="75"/>
      <c r="I32" s="75"/>
      <c r="J32" s="75"/>
      <c r="K32" s="76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2"/>
      <c r="D33" s="73"/>
      <c r="E33" s="73"/>
      <c r="F33" s="73"/>
      <c r="G33" s="74"/>
      <c r="H33" s="75"/>
      <c r="I33" s="75"/>
      <c r="J33" s="75"/>
      <c r="K33" s="76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2"/>
      <c r="D34" s="73"/>
      <c r="E34" s="73"/>
      <c r="F34" s="73"/>
      <c r="G34" s="74"/>
      <c r="H34" s="75"/>
      <c r="I34" s="75"/>
      <c r="J34" s="75"/>
      <c r="K34" s="76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2"/>
      <c r="D35" s="73"/>
      <c r="E35" s="73"/>
      <c r="F35" s="73"/>
      <c r="G35" s="74"/>
      <c r="H35" s="75"/>
      <c r="I35" s="75"/>
      <c r="J35" s="75"/>
      <c r="K35" s="76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2"/>
      <c r="D36" s="73"/>
      <c r="E36" s="73"/>
      <c r="F36" s="73"/>
      <c r="G36" s="74"/>
      <c r="H36" s="75"/>
      <c r="I36" s="75"/>
      <c r="J36" s="75"/>
      <c r="K36" s="76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2"/>
      <c r="D37" s="73"/>
      <c r="E37" s="73"/>
      <c r="F37" s="73"/>
      <c r="G37" s="74"/>
      <c r="H37" s="75"/>
      <c r="I37" s="75"/>
      <c r="J37" s="75"/>
      <c r="K37" s="76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2"/>
      <c r="D38" s="73"/>
      <c r="E38" s="73"/>
      <c r="F38" s="73"/>
      <c r="G38" s="74"/>
      <c r="H38" s="75"/>
      <c r="I38" s="75"/>
      <c r="J38" s="75"/>
      <c r="K38" s="76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7"/>
      <c r="D39" s="78"/>
      <c r="E39" s="78"/>
      <c r="F39" s="78"/>
      <c r="G39" s="79"/>
      <c r="H39" s="80"/>
      <c r="I39" s="80"/>
      <c r="J39" s="80"/>
      <c r="K39" s="81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51" priority="118" stopIfTrue="1" operator="equal">
      <formula>"ok"</formula>
    </cfRule>
    <cfRule type="cellIs" dxfId="50" priority="119" stopIfTrue="1" operator="equal">
      <formula>"Incomplete"</formula>
    </cfRule>
  </conditionalFormatting>
  <conditionalFormatting sqref="H19:I39">
    <cfRule type="expression" dxfId="49" priority="143" stopIfTrue="1">
      <formula>R19="ok"</formula>
    </cfRule>
    <cfRule type="expression" dxfId="48" priority="144" stopIfTrue="1">
      <formula>R19=""</formula>
    </cfRule>
  </conditionalFormatting>
  <conditionalFormatting sqref="U15:U39 N15:R39">
    <cfRule type="cellIs" dxfId="47" priority="104" stopIfTrue="1" operator="equal">
      <formula>"ok"</formula>
    </cfRule>
    <cfRule type="cellIs" dxfId="46" priority="105" stopIfTrue="1" operator="equal">
      <formula>""</formula>
    </cfRule>
  </conditionalFormatting>
  <conditionalFormatting sqref="C19:C39">
    <cfRule type="expression" dxfId="45" priority="68" stopIfTrue="1">
      <formula>M19="ok"</formula>
    </cfRule>
    <cfRule type="expression" dxfId="44" priority="69" stopIfTrue="1">
      <formula>M19=""</formula>
    </cfRule>
  </conditionalFormatting>
  <conditionalFormatting sqref="C3:D3">
    <cfRule type="expression" dxfId="43" priority="65">
      <formula>ISNONTEXT(C3)</formula>
    </cfRule>
  </conditionalFormatting>
  <conditionalFormatting sqref="G3">
    <cfRule type="expression" dxfId="42" priority="61">
      <formula>ISNONTEXT(G3)</formula>
    </cfRule>
  </conditionalFormatting>
  <conditionalFormatting sqref="C5">
    <cfRule type="expression" dxfId="41" priority="58">
      <formula>IF(ISNUMBER(C5),IF(AND(C5&gt;=0,C5&lt;=77),FALSE,TRUE),TRUE)</formula>
    </cfRule>
  </conditionalFormatting>
  <conditionalFormatting sqref="C7:D7">
    <cfRule type="expression" dxfId="40" priority="56">
      <formula>ISBLANK(C7)</formula>
    </cfRule>
  </conditionalFormatting>
  <conditionalFormatting sqref="C11">
    <cfRule type="expression" dxfId="39" priority="51">
      <formula>ISNUMBER(C11)</formula>
    </cfRule>
  </conditionalFormatting>
  <conditionalFormatting sqref="K1">
    <cfRule type="expression" dxfId="38" priority="49">
      <formula>IF($K$1="",FALSE,TRUE)</formula>
    </cfRule>
  </conditionalFormatting>
  <conditionalFormatting sqref="D19:G39">
    <cfRule type="expression" dxfId="37" priority="45" stopIfTrue="1">
      <formula>N19="ok"</formula>
    </cfRule>
    <cfRule type="expression" dxfId="36" priority="46" stopIfTrue="1">
      <formula>N19=""</formula>
    </cfRule>
  </conditionalFormatting>
  <conditionalFormatting sqref="K19:K39">
    <cfRule type="expression" dxfId="35" priority="185" stopIfTrue="1">
      <formula>U19="ok"</formula>
    </cfRule>
    <cfRule type="expression" dxfId="34" priority="186" stopIfTrue="1">
      <formula>U19=""</formula>
    </cfRule>
  </conditionalFormatting>
  <conditionalFormatting sqref="J19:J39">
    <cfRule type="expression" dxfId="33" priority="191" stopIfTrue="1">
      <formula>T19="ok"</formula>
    </cfRule>
    <cfRule type="expression" dxfId="32" priority="192" stopIfTrue="1">
      <formula>T19=""</formula>
    </cfRule>
  </conditionalFormatting>
  <conditionalFormatting sqref="S15:S39">
    <cfRule type="cellIs" dxfId="31" priority="37" stopIfTrue="1" operator="equal">
      <formula>"ok"</formula>
    </cfRule>
    <cfRule type="cellIs" dxfId="30" priority="38" stopIfTrue="1" operator="equal">
      <formula>""</formula>
    </cfRule>
  </conditionalFormatting>
  <conditionalFormatting sqref="T15:T39">
    <cfRule type="cellIs" dxfId="29" priority="35" stopIfTrue="1" operator="equal">
      <formula>"ok"</formula>
    </cfRule>
    <cfRule type="cellIs" dxfId="28" priority="36" stopIfTrue="1" operator="equal">
      <formula>""</formula>
    </cfRule>
  </conditionalFormatting>
  <conditionalFormatting sqref="G9:H9">
    <cfRule type="expression" dxfId="27" priority="195">
      <formula>IF(ISBLANK(G9),IF($C$9="O",TRUE,FALSE),IF($C$9="D",TRUE,FALSE))</formula>
    </cfRule>
  </conditionalFormatting>
  <conditionalFormatting sqref="C9">
    <cfRule type="expression" dxfId="26" priority="196">
      <formula>IF(OR(C9="O",C9="D"),FALSE,TRUE)</formula>
    </cfRule>
  </conditionalFormatting>
  <conditionalFormatting sqref="M15:M39">
    <cfRule type="cellIs" dxfId="25" priority="31" stopIfTrue="1" operator="equal">
      <formula>"ok"</formula>
    </cfRule>
    <cfRule type="cellIs" dxfId="24" priority="32" stopIfTrue="1" operator="equal">
      <formula>""</formula>
    </cfRule>
  </conditionalFormatting>
  <conditionalFormatting sqref="G7:H7">
    <cfRule type="expression" dxfId="23" priority="28">
      <formula>ISNONTEXT(G7)</formula>
    </cfRule>
  </conditionalFormatting>
  <conditionalFormatting sqref="K3 K8">
    <cfRule type="expression" dxfId="22" priority="27">
      <formula>IF($K3="",FALSE,TRUE)</formula>
    </cfRule>
  </conditionalFormatting>
  <conditionalFormatting sqref="H15:I17">
    <cfRule type="expression" dxfId="21" priority="17" stopIfTrue="1">
      <formula>R15="ok"</formula>
    </cfRule>
    <cfRule type="expression" dxfId="20" priority="18" stopIfTrue="1">
      <formula>R15=""</formula>
    </cfRule>
  </conditionalFormatting>
  <conditionalFormatting sqref="C15:C17">
    <cfRule type="expression" dxfId="19" priority="15" stopIfTrue="1">
      <formula>M15="ok"</formula>
    </cfRule>
    <cfRule type="expression" dxfId="18" priority="16" stopIfTrue="1">
      <formula>M15=""</formula>
    </cfRule>
  </conditionalFormatting>
  <conditionalFormatting sqref="D15:G17">
    <cfRule type="expression" dxfId="17" priority="13" stopIfTrue="1">
      <formula>N15="ok"</formula>
    </cfRule>
    <cfRule type="expression" dxfId="16" priority="14" stopIfTrue="1">
      <formula>N15=""</formula>
    </cfRule>
  </conditionalFormatting>
  <conditionalFormatting sqref="K15:K17">
    <cfRule type="expression" dxfId="15" priority="19" stopIfTrue="1">
      <formula>U15="ok"</formula>
    </cfRule>
    <cfRule type="expression" dxfId="14" priority="20" stopIfTrue="1">
      <formula>U15=""</formula>
    </cfRule>
  </conditionalFormatting>
  <conditionalFormatting sqref="J15:J17">
    <cfRule type="expression" dxfId="13" priority="21" stopIfTrue="1">
      <formula>T15="ok"</formula>
    </cfRule>
    <cfRule type="expression" dxfId="12" priority="22" stopIfTrue="1">
      <formula>T15=""</formula>
    </cfRule>
  </conditionalFormatting>
  <conditionalFormatting sqref="H18:I18">
    <cfRule type="expression" dxfId="11" priority="7" stopIfTrue="1">
      <formula>R18="ok"</formula>
    </cfRule>
    <cfRule type="expression" dxfId="10" priority="8" stopIfTrue="1">
      <formula>R18=""</formula>
    </cfRule>
  </conditionalFormatting>
  <conditionalFormatting sqref="C18">
    <cfRule type="expression" dxfId="9" priority="5" stopIfTrue="1">
      <formula>M18="ok"</formula>
    </cfRule>
    <cfRule type="expression" dxfId="8" priority="6" stopIfTrue="1">
      <formula>M18=""</formula>
    </cfRule>
  </conditionalFormatting>
  <conditionalFormatting sqref="D18 F18:G18">
    <cfRule type="expression" dxfId="7" priority="3" stopIfTrue="1">
      <formula>N18="ok"</formula>
    </cfRule>
    <cfRule type="expression" dxfId="6" priority="4" stopIfTrue="1">
      <formula>N18=""</formula>
    </cfRule>
  </conditionalFormatting>
  <conditionalFormatting sqref="K18">
    <cfRule type="expression" dxfId="5" priority="9" stopIfTrue="1">
      <formula>U18="ok"</formula>
    </cfRule>
    <cfRule type="expression" dxfId="4" priority="10" stopIfTrue="1">
      <formula>U18=""</formula>
    </cfRule>
  </conditionalFormatting>
  <conditionalFormatting sqref="J18">
    <cfRule type="expression" dxfId="3" priority="11" stopIfTrue="1">
      <formula>T18="ok"</formula>
    </cfRule>
    <cfRule type="expression" dxfId="2" priority="12" stopIfTrue="1">
      <formula>T18=""</formula>
    </cfRule>
  </conditionalFormatting>
  <conditionalFormatting sqref="E18">
    <cfRule type="expression" dxfId="1" priority="1" stopIfTrue="1">
      <formula>O18="ok"</formula>
    </cfRule>
    <cfRule type="expression" dxfId="0" priority="2" stopIfTrue="1">
      <formula>O18=""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11" sqref="B11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106</v>
      </c>
    </row>
    <row r="58" spans="1:2" x14ac:dyDescent="0.2">
      <c r="A58" s="63">
        <v>53</v>
      </c>
      <c r="B58" s="66" t="s">
        <v>107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2021-12-15T21:31:20Z</dcterms:modified>
</cp:coreProperties>
</file>