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1" documentId="8_{4246CE17-DE6F-41DC-84E6-CD3D0C945B39}" xr6:coauthVersionLast="46" xr6:coauthVersionMax="46" xr10:uidLastSave="{5BFD586D-3782-41BC-B42C-8CDB6E80436E}"/>
  <workbookProtection workbookPassword="E390" lockStructure="1"/>
  <bookViews>
    <workbookView xWindow="1464" yWindow="1464" windowWidth="19236" windowHeight="10836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<sst xmlns="http://schemas.openxmlformats.org/spreadsheetml/2006/main" count="334" uniqueCount="156">
  <si>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</si>
  <si>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</si>
  <si>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</si>
  <si>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</si>
  <si>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</si>
  <si>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</si>
  <si>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</si>
  <si>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</si>
  <si>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</si>
  <si>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</si>
  <si>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</si>
  <si>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</si>
  <si>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</si>
  <si>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</si>
  <si>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</si>
  <si>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</si>
  <si>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</si>
  <si>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</si>
  <si>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</si>
  <si>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</si>
  <si>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</si>
  <si>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</si>
  <si>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</si>
  <si>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</si>
  <si>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</si>
  <si>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</si>
  <si>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</si>
  <si>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</si>
  <si>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</si>
  <si>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</si>
  <si>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</si>
  <si>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</si>
  <si>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</si>
  <si>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</si>
  <si>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</si>
  <si>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</si>
  <si>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</si>
  <si>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</si>
  <si>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</si>
  <si>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</si>
  <si>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</si>
  <si>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</si>
  <si>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</si>
  <si>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</si>
  <si>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</si>
  <si>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</si>
  <si>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</si>
  <si>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</si>
  <si>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</si>
  <si>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</si>
  <si>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</si>
  <si>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</si>
  <si>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</si>
  <si>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</si>
  <si>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</si>
  <si>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</si>
  <si>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</si>
  <si>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</si>
  <si>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</si>
  <si>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</si>
  <si>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</si>
  <si>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</si>
  <si>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</si>
  <si>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</si>
  <si>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</si>
  <si>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</si>
  <si>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</si>
  <si>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</si>
  <si>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</si>
  <si>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</si>
  <si>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</si>
  <si>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</si>
  <si>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</si>
  <si>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</si>
  <si>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</si>
  <si>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</si>
  <si>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</si>
  <si>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</si>
  <si>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</si>
  <si>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</si>
  <si>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</si>
  <si>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</si>
  <si>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</si>
  <si>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</si>
  <si>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</si>
  <si>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</si>
  <si>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</si>
  <si>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</si>
  <si>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</si>
  <si>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</si>
  <si>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</si>
  <si>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</si>
  <si>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</si>
  <si>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</si>
  <si>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</si>
  <si>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</si>
  <si>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</si>
  <si>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</si>
  <si>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</si>
  <si>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</si>
  <si>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</si>
  <si>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</si>
  <si>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</si>
  <si>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</si>
  <si>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</si>
  <si>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</si>
  <si>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</si>
  <si>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</si>
  <si>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</si>
  <si>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</si>
  <si>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</si>
  <si>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</si>
  <si>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Holmer</t>
  </si>
  <si>
    <t>Statistician</t>
  </si>
  <si>
    <t>301-903-5122</t>
  </si>
  <si>
    <t>debarah.holmer@hq.doe.gov</t>
  </si>
  <si>
    <t>Debarah</t>
  </si>
  <si>
    <t>D</t>
  </si>
  <si>
    <t>T</t>
  </si>
  <si>
    <t>Mark</t>
  </si>
  <si>
    <t>Hojnacke</t>
  </si>
  <si>
    <t>mark.hojnacke@hq.doe.gov</t>
  </si>
  <si>
    <t>North American Electric Reliability Corporation (NERC)</t>
  </si>
  <si>
    <t>United States of America</t>
  </si>
  <si>
    <t>Physical Security Advisory Group</t>
  </si>
  <si>
    <t>PSAG</t>
  </si>
  <si>
    <t>R</t>
  </si>
  <si>
    <t>Preston</t>
  </si>
  <si>
    <t>Lynne</t>
  </si>
  <si>
    <t>lynne.preston@hq.doe.gov</t>
  </si>
  <si>
    <t>NV</t>
  </si>
  <si>
    <t>V</t>
  </si>
  <si>
    <t>May</t>
  </si>
  <si>
    <t>Melanie</t>
  </si>
  <si>
    <t>melanie.may@hq.doe.gov</t>
  </si>
  <si>
    <t>Institute of Nuclear Material Management Accredited Standards Committee N15, Methods of Nuclear Material Control</t>
  </si>
  <si>
    <t>N15 Vice Chair</t>
  </si>
  <si>
    <t xml:space="preserve">ANSI N15.28 Nuclear Material Control – Guide for Qualification and Certification of Safeguards and Security Personnel
</t>
  </si>
  <si>
    <t>ANSI N15.56 Nuclear Material Control – Nondestructive Assay Measurements of Nuclear Material Holdup: General Provisions</t>
  </si>
  <si>
    <t xml:space="preserve">ANSI N15.8 Nuclear Material Control – Special Nuclear Material Control and Accounting Systems for Nuclear Power Plants </t>
  </si>
  <si>
    <t>Writing Team Member</t>
  </si>
  <si>
    <t>ANSI N15.51 Nuclear Material Control – Analytical Chemistry Laboratory Measurement Control</t>
  </si>
  <si>
    <t>ANSI N15.41 Nuclear Material Control – General Principles for Measurement Control Programs</t>
  </si>
  <si>
    <t>ANSI N15.51, Nuclear Material Control – Analytical Chemistry Laboratory Measurement Control</t>
  </si>
  <si>
    <t>USA</t>
  </si>
  <si>
    <t>INMM ASC N15</t>
  </si>
  <si>
    <t>melanie.mayt@hq.doe.gov</t>
  </si>
  <si>
    <t xml:space="preserve">ANSI N15.36 Nuclear Material Control –Measurement Control Progrram - Nondestructive Assay </t>
  </si>
  <si>
    <t>INMM ASC N15 Board of Officers</t>
  </si>
  <si>
    <t>N15 Chair</t>
  </si>
  <si>
    <t>INMM ASC N15 Consensus Body Member</t>
  </si>
  <si>
    <t>ANSI N15.41       Writing Team</t>
  </si>
  <si>
    <t>ANSI N15.51       Writing Team</t>
  </si>
  <si>
    <t>ANSI N15.51          Writing Team</t>
  </si>
  <si>
    <t>ANSI N15.36               Writing Team</t>
  </si>
  <si>
    <t>ANSI-INMM/ACS/ N15 Methods of Nuclear Material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</si>
</sst>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8" fillId="0" borderId="0" xfId="3" applyFill="1" applyAlignment="1">
      <alignment vertical="center"/>
    </xf>
    <xf numFmtId="0" fontId="18" fillId="2" borderId="4" xfId="3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5" xfId="3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77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ynne.preston@hq.doe.gov" TargetMode="External"/><Relationship Id="rId2" Type="http://schemas.openxmlformats.org/officeDocument/2006/relationships/hyperlink" Target="mailto:melanie.mayt@hq.doe.gov" TargetMode="External"/><Relationship Id="rId1" Type="http://schemas.openxmlformats.org/officeDocument/2006/relationships/hyperlink" Target="mailto:debarah.holmer@hq.doe.g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ynne.preston@hq.doe.gov" TargetMode="External"/><Relationship Id="rId4" Type="http://schemas.openxmlformats.org/officeDocument/2006/relationships/hyperlink" Target="mailto:lynne.preston@hq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0" zoomScaleNormal="70" workbookViewId="0">
      <pane xSplit="2" ySplit="12" topLeftCell="F14" activePane="bottomRight" state="frozen"/>
      <selection pane="topRight" activeCell="C1" sqref="C1"/>
      <selection pane="bottomLeft" activeCell="A11" sqref="A11"/>
      <selection pane="bottomRight" activeCell="L14" sqref="L14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1" t="s">
        <v>39</v>
      </c>
      <c r="D1" s="111"/>
      <c r="E1" s="111"/>
      <c r="F1" s="111"/>
      <c r="G1" s="111"/>
      <c r="H1" s="111"/>
      <c r="I1" s="111"/>
      <c r="J1" s="111"/>
      <c r="K1" s="60"/>
      <c r="L1" s="36" t="s">
        <v>111</v>
      </c>
      <c r="M1" s="99" t="str">
        <f>IF(AND(M2="",M6=""),"Status:  OK","")</f>
        <v>Status:  OK</v>
      </c>
      <c r="N1" s="99"/>
      <c r="O1" s="99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0" t="str">
        <f>IF(IF(OR(ISBLANK(C3),ISBLANK(H3),ISBLANK(C5),ISBLANK(H5),ISBLANK(C7),ISBLANK(G7),ISBLANK(C9)),1,0)=0,"","Missing or incorrect submitter      information")</f>
        <v/>
      </c>
      <c r="N2" s="100"/>
      <c r="O2" s="100"/>
    </row>
    <row r="3" spans="1:101" s="6" customFormat="1" ht="17.399999999999999" thickBot="1" x14ac:dyDescent="0.3">
      <c r="A3" s="114" t="s">
        <v>44</v>
      </c>
      <c r="B3" s="115"/>
      <c r="C3" s="124" t="s">
        <v>112</v>
      </c>
      <c r="D3" s="125"/>
      <c r="E3" s="19"/>
      <c r="F3" s="19"/>
      <c r="G3" s="29"/>
      <c r="H3" s="87" t="s">
        <v>116</v>
      </c>
      <c r="I3" s="19"/>
      <c r="M3" s="100"/>
      <c r="N3" s="100"/>
      <c r="O3" s="100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0"/>
      <c r="N4" s="100"/>
      <c r="O4" s="100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14" t="s">
        <v>45</v>
      </c>
      <c r="B5" s="115"/>
      <c r="C5" s="124" t="s">
        <v>113</v>
      </c>
      <c r="D5" s="125"/>
      <c r="E5" s="118" t="s">
        <v>52</v>
      </c>
      <c r="F5" s="118"/>
      <c r="G5" s="118"/>
      <c r="H5" s="88">
        <v>6</v>
      </c>
      <c r="I5" s="10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103"/>
      <c r="K5" s="103"/>
      <c r="L5" s="103"/>
      <c r="M5" s="103"/>
      <c r="N5" s="103"/>
      <c r="O5" s="103"/>
      <c r="P5" s="103"/>
      <c r="Q5" s="103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1" t="str">
        <f>IF(OR(COUNTIF(B13:B62,"ok")=0,COUNTIF(B13:B62,"Incomplete")&gt;0),"Missing or incorrect information in data entry section","")</f>
        <v/>
      </c>
      <c r="N6" s="101"/>
      <c r="O6" s="101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9" t="s">
        <v>4</v>
      </c>
      <c r="B7" s="119"/>
      <c r="C7" s="124" t="s">
        <v>114</v>
      </c>
      <c r="D7" s="125"/>
      <c r="F7" s="33" t="s">
        <v>105</v>
      </c>
      <c r="G7" s="112" t="s">
        <v>115</v>
      </c>
      <c r="H7" s="113"/>
      <c r="I7" s="19"/>
      <c r="J7" s="19"/>
      <c r="M7" s="101"/>
      <c r="N7" s="101"/>
      <c r="O7" s="101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1"/>
      <c r="N8" s="101"/>
      <c r="O8" s="101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8" t="s">
        <v>6</v>
      </c>
      <c r="B9" s="120"/>
      <c r="C9" s="86">
        <v>44126</v>
      </c>
      <c r="D9" s="61"/>
      <c r="E9" s="61"/>
      <c r="F9" s="61"/>
      <c r="G9" s="61"/>
      <c r="H9" s="61"/>
      <c r="I9" s="59"/>
      <c r="J9" s="26"/>
      <c r="M9" s="110" t="s">
        <v>50</v>
      </c>
      <c r="N9" s="110"/>
      <c r="O9" s="110"/>
      <c r="P9" s="110"/>
      <c r="Q9" s="58"/>
      <c r="R9" s="104" t="s">
        <v>38</v>
      </c>
      <c r="S9" s="105"/>
      <c r="T9" s="105"/>
      <c r="U9" s="106"/>
      <c r="V9" s="110" t="s">
        <v>38</v>
      </c>
      <c r="W9" s="110"/>
      <c r="X9" s="110"/>
      <c r="Y9" s="110"/>
      <c r="Z9" s="110" t="s">
        <v>38</v>
      </c>
      <c r="AA9" s="110"/>
      <c r="AB9" s="110"/>
      <c r="AC9" s="110" t="s">
        <v>38</v>
      </c>
      <c r="AD9" s="110"/>
      <c r="AE9" s="11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10"/>
      <c r="N10" s="110"/>
      <c r="O10" s="110"/>
      <c r="P10" s="110"/>
      <c r="Q10" s="58"/>
      <c r="R10" s="107"/>
      <c r="S10" s="108"/>
      <c r="T10" s="108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21" t="s">
        <v>0</v>
      </c>
      <c r="B11" s="121" t="s">
        <v>2</v>
      </c>
      <c r="C11" s="116" t="s">
        <v>46</v>
      </c>
      <c r="D11" s="116" t="s">
        <v>42</v>
      </c>
      <c r="E11" s="116" t="s">
        <v>43</v>
      </c>
      <c r="F11" s="116" t="s">
        <v>106</v>
      </c>
      <c r="G11" s="110" t="s">
        <v>40</v>
      </c>
      <c r="H11" s="110"/>
      <c r="I11" s="116" t="s">
        <v>37</v>
      </c>
      <c r="J11" s="116" t="s">
        <v>36</v>
      </c>
      <c r="K11" s="116" t="s">
        <v>35</v>
      </c>
      <c r="L11" s="104" t="s">
        <v>51</v>
      </c>
      <c r="M11" s="116" t="s">
        <v>48</v>
      </c>
      <c r="N11" s="110" t="s">
        <v>33</v>
      </c>
      <c r="O11" s="110"/>
      <c r="P11" s="110" t="s">
        <v>108</v>
      </c>
      <c r="Q11" s="4"/>
      <c r="R11" s="126" t="s">
        <v>7</v>
      </c>
      <c r="S11" s="110" t="str">
        <f>D11&amp;" Status"</f>
        <v xml:space="preserve"> Last Name
of Non-Government Standards Body (NGSB)
Participant Status</v>
      </c>
      <c r="T11" s="110" t="str">
        <f>E11&amp;" Status"</f>
        <v xml:space="preserve"> First Name
of Non-Government Standards Body (NGSB)
Participant Status</v>
      </c>
      <c r="U11" s="106" t="str">
        <f>F11&amp;" Status"</f>
        <v xml:space="preserve"> Email Address
of Non-Government Standards Body (NGSB)
Participant Status</v>
      </c>
      <c r="V11" s="110" t="str">
        <f>G11</f>
        <v xml:space="preserve"> Employment Status (Complete One Column only for Each Row)</v>
      </c>
      <c r="W11" s="110"/>
      <c r="X11" s="110" t="str">
        <f>I11&amp;" Status"</f>
        <v xml:space="preserve"> Name of Non-Government Standards Body (NGSB) Status</v>
      </c>
      <c r="Y11" s="110" t="str">
        <f>J11&amp;" Status"</f>
        <v xml:space="preserve"> Country of Non-Government Standards Body (NGSB) Status</v>
      </c>
      <c r="Z11" s="110" t="str">
        <f>K11&amp;" Status"</f>
        <v xml:space="preserve"> Name of Main Committee Status</v>
      </c>
      <c r="AA11" s="110" t="str">
        <f>L11&amp;" Status"</f>
        <v xml:space="preserve"> Name and/or Number of Activity (e.g., committee, sub-committee, working group, task group) Status</v>
      </c>
      <c r="AB11" s="110" t="str">
        <f>M11&amp;" Status"</f>
        <v xml:space="preserve"> Voting Status:
'V' for Voting or
'NV' for Nonvoting Status</v>
      </c>
      <c r="AC11" s="110" t="str">
        <f>N11</f>
        <v xml:space="preserve"> Representation (Complete One Column only for Each Row)</v>
      </c>
      <c r="AD11" s="110"/>
      <c r="AE11" s="11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22"/>
      <c r="B12" s="122"/>
      <c r="C12" s="117"/>
      <c r="D12" s="123"/>
      <c r="E12" s="123"/>
      <c r="F12" s="123"/>
      <c r="G12" s="52" t="s">
        <v>47</v>
      </c>
      <c r="H12" s="52" t="s">
        <v>41</v>
      </c>
      <c r="I12" s="117"/>
      <c r="J12" s="117"/>
      <c r="K12" s="117"/>
      <c r="L12" s="127"/>
      <c r="M12" s="117"/>
      <c r="N12" s="50" t="s">
        <v>49</v>
      </c>
      <c r="O12" s="50" t="s">
        <v>34</v>
      </c>
      <c r="P12" s="116"/>
      <c r="Q12" s="20"/>
      <c r="R12" s="126"/>
      <c r="S12" s="110"/>
      <c r="T12" s="110"/>
      <c r="U12" s="10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10"/>
      <c r="Y12" s="110"/>
      <c r="Z12" s="110"/>
      <c r="AA12" s="110"/>
      <c r="AB12" s="11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1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4" thickTop="1" thickBot="1" x14ac:dyDescent="0.3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9" t="s">
        <v>118</v>
      </c>
      <c r="D13" s="90" t="s">
        <v>119</v>
      </c>
      <c r="E13" s="90" t="s">
        <v>120</v>
      </c>
      <c r="F13" s="90" t="s">
        <v>121</v>
      </c>
      <c r="G13" s="91" t="s">
        <v>117</v>
      </c>
      <c r="H13" s="74"/>
      <c r="I13" s="92" t="s">
        <v>122</v>
      </c>
      <c r="J13" s="92" t="s">
        <v>123</v>
      </c>
      <c r="K13" s="92" t="s">
        <v>124</v>
      </c>
      <c r="L13" s="92" t="s">
        <v>125</v>
      </c>
      <c r="M13" s="74"/>
      <c r="N13" s="74"/>
      <c r="O13" s="74"/>
      <c r="P13" s="75"/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20" thickTop="1" thickBot="1" x14ac:dyDescent="0.3">
      <c r="A14" s="12">
        <v>2</v>
      </c>
      <c r="B14" s="37" t="str">
        <f t="shared" si="0"/>
        <v>ok</v>
      </c>
      <c r="C14" s="89" t="s">
        <v>126</v>
      </c>
      <c r="D14" s="90" t="s">
        <v>127</v>
      </c>
      <c r="E14" s="90" t="s">
        <v>128</v>
      </c>
      <c r="F14" s="128" t="s">
        <v>129</v>
      </c>
      <c r="G14" s="91" t="s">
        <v>117</v>
      </c>
      <c r="H14" s="78"/>
      <c r="I14" s="73" t="s">
        <v>135</v>
      </c>
      <c r="J14" s="73" t="s">
        <v>144</v>
      </c>
      <c r="K14" s="73" t="s">
        <v>145</v>
      </c>
      <c r="L14" s="74" t="s">
        <v>148</v>
      </c>
      <c r="M14" s="91" t="s">
        <v>131</v>
      </c>
      <c r="N14" s="91"/>
      <c r="O14" s="94" t="s">
        <v>136</v>
      </c>
      <c r="P14" s="75" t="s">
        <v>137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>IF(COUNTA($C14:$P14)=0,"",IF(ISBLANK($I15),"Empty cell","ok"))</f>
        <v>ok</v>
      </c>
      <c r="Y14" s="56" t="str">
        <f>IF(COUNTA($C14:$P14)=0,"",IF(ISBLANK($J15),"Empty cell","ok"))</f>
        <v>ok</v>
      </c>
      <c r="Z14" s="56" t="str">
        <f>IF(COUNTA($C14:$P14)=0,"",IF(ISBLANK($K15),"Empty cell","ok"))</f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20" thickTop="1" thickBot="1" x14ac:dyDescent="0.3">
      <c r="A15" s="12">
        <v>3</v>
      </c>
      <c r="B15" s="37" t="str">
        <f t="shared" si="0"/>
        <v>ok</v>
      </c>
      <c r="C15" s="89" t="s">
        <v>126</v>
      </c>
      <c r="D15" s="90" t="s">
        <v>127</v>
      </c>
      <c r="E15" s="90" t="s">
        <v>128</v>
      </c>
      <c r="F15" s="90" t="s">
        <v>129</v>
      </c>
      <c r="G15" s="91" t="s">
        <v>117</v>
      </c>
      <c r="H15" s="78"/>
      <c r="I15" s="73" t="s">
        <v>135</v>
      </c>
      <c r="J15" s="73" t="s">
        <v>144</v>
      </c>
      <c r="K15" s="73" t="s">
        <v>145</v>
      </c>
      <c r="L15" s="74" t="s">
        <v>148</v>
      </c>
      <c r="M15" s="91" t="s">
        <v>131</v>
      </c>
      <c r="N15" s="91"/>
      <c r="O15" s="94" t="s">
        <v>136</v>
      </c>
      <c r="P15" s="80" t="s">
        <v>138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>IF(COUNTA($C15:$P15)=0,"",IF(ISBLANK(#REF!),"Empty cell","ok"))</f>
        <v>ok</v>
      </c>
      <c r="Y15" s="56" t="str">
        <f>IF(COUNTA($C15:$P15)=0,"",IF(ISBLANK(#REF!),"Empty cell","ok"))</f>
        <v>ok</v>
      </c>
      <c r="Z15" s="56" t="str">
        <f>IF(COUNTA($C15:$P15)=0,"",IF(ISBLANK(#REF!),"Empty cell","ok"))</f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20" thickTop="1" thickBot="1" x14ac:dyDescent="0.3">
      <c r="A16" s="12">
        <v>4</v>
      </c>
      <c r="B16" s="37" t="str">
        <f t="shared" si="0"/>
        <v>ok</v>
      </c>
      <c r="C16" s="89" t="s">
        <v>126</v>
      </c>
      <c r="D16" s="90" t="s">
        <v>127</v>
      </c>
      <c r="E16" s="90" t="s">
        <v>128</v>
      </c>
      <c r="F16" s="90" t="s">
        <v>129</v>
      </c>
      <c r="G16" s="91" t="s">
        <v>117</v>
      </c>
      <c r="H16" s="78"/>
      <c r="I16" s="73" t="s">
        <v>135</v>
      </c>
      <c r="J16" s="73" t="s">
        <v>144</v>
      </c>
      <c r="K16" s="73" t="s">
        <v>145</v>
      </c>
      <c r="L16" s="74" t="s">
        <v>148</v>
      </c>
      <c r="M16" s="78" t="s">
        <v>131</v>
      </c>
      <c r="N16" s="78"/>
      <c r="O16" s="94" t="s">
        <v>136</v>
      </c>
      <c r="P16" s="80" t="s">
        <v>139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120" thickTop="1" thickBot="1" x14ac:dyDescent="0.3">
      <c r="A17" s="12">
        <v>5</v>
      </c>
      <c r="B17" s="37" t="str">
        <f t="shared" si="0"/>
        <v>ok</v>
      </c>
      <c r="C17" s="89" t="s">
        <v>126</v>
      </c>
      <c r="D17" s="90" t="s">
        <v>127</v>
      </c>
      <c r="E17" s="90" t="s">
        <v>128</v>
      </c>
      <c r="F17" s="90" t="s">
        <v>129</v>
      </c>
      <c r="G17" s="91" t="s">
        <v>117</v>
      </c>
      <c r="H17" s="78"/>
      <c r="I17" s="73" t="s">
        <v>135</v>
      </c>
      <c r="J17" s="73" t="s">
        <v>144</v>
      </c>
      <c r="K17" s="73" t="s">
        <v>145</v>
      </c>
      <c r="L17" s="79" t="s">
        <v>152</v>
      </c>
      <c r="M17" s="78" t="s">
        <v>130</v>
      </c>
      <c r="N17" s="78"/>
      <c r="O17" s="78" t="s">
        <v>140</v>
      </c>
      <c r="P17" s="80" t="s">
        <v>141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120" thickTop="1" thickBot="1" x14ac:dyDescent="0.3">
      <c r="A18" s="12">
        <v>6</v>
      </c>
      <c r="B18" s="37" t="str">
        <f t="shared" si="0"/>
        <v>ok</v>
      </c>
      <c r="C18" s="89" t="s">
        <v>126</v>
      </c>
      <c r="D18" s="90" t="s">
        <v>127</v>
      </c>
      <c r="E18" s="90" t="s">
        <v>128</v>
      </c>
      <c r="F18" s="90" t="s">
        <v>129</v>
      </c>
      <c r="G18" s="91" t="s">
        <v>117</v>
      </c>
      <c r="H18" s="78"/>
      <c r="I18" s="73" t="s">
        <v>135</v>
      </c>
      <c r="J18" s="73" t="s">
        <v>144</v>
      </c>
      <c r="K18" s="73" t="s">
        <v>145</v>
      </c>
      <c r="L18" s="79" t="s">
        <v>151</v>
      </c>
      <c r="M18" s="91" t="s">
        <v>130</v>
      </c>
      <c r="N18" s="91"/>
      <c r="O18" s="78" t="s">
        <v>140</v>
      </c>
      <c r="P18" s="80" t="s">
        <v>142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20" thickTop="1" thickBot="1" x14ac:dyDescent="0.3">
      <c r="A19" s="12">
        <v>7</v>
      </c>
      <c r="B19" s="37" t="str">
        <f t="shared" si="0"/>
        <v>ok</v>
      </c>
      <c r="C19" s="72" t="s">
        <v>126</v>
      </c>
      <c r="D19" s="73" t="s">
        <v>132</v>
      </c>
      <c r="E19" s="73" t="s">
        <v>133</v>
      </c>
      <c r="F19" s="92" t="s">
        <v>134</v>
      </c>
      <c r="G19" s="78" t="s">
        <v>117</v>
      </c>
      <c r="H19" s="78"/>
      <c r="I19" s="73" t="s">
        <v>135</v>
      </c>
      <c r="J19" s="73" t="s">
        <v>144</v>
      </c>
      <c r="K19" s="73" t="s">
        <v>145</v>
      </c>
      <c r="L19" s="74" t="s">
        <v>148</v>
      </c>
      <c r="M19" s="78" t="s">
        <v>131</v>
      </c>
      <c r="N19" s="78"/>
      <c r="O19" s="78" t="s">
        <v>149</v>
      </c>
      <c r="P19" s="75" t="s">
        <v>137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120" thickTop="1" thickBot="1" x14ac:dyDescent="0.3">
      <c r="A20" s="12">
        <v>8</v>
      </c>
      <c r="B20" s="37" t="str">
        <f t="shared" si="0"/>
        <v>ok</v>
      </c>
      <c r="C20" s="72" t="s">
        <v>126</v>
      </c>
      <c r="D20" s="73" t="s">
        <v>132</v>
      </c>
      <c r="E20" s="73" t="s">
        <v>133</v>
      </c>
      <c r="F20" s="92" t="s">
        <v>134</v>
      </c>
      <c r="G20" s="91" t="s">
        <v>117</v>
      </c>
      <c r="H20" s="78"/>
      <c r="I20" s="73" t="s">
        <v>135</v>
      </c>
      <c r="J20" s="73" t="s">
        <v>144</v>
      </c>
      <c r="K20" s="73" t="s">
        <v>145</v>
      </c>
      <c r="L20" s="74" t="s">
        <v>148</v>
      </c>
      <c r="M20" s="78" t="s">
        <v>131</v>
      </c>
      <c r="N20" s="78"/>
      <c r="O20" s="78" t="s">
        <v>149</v>
      </c>
      <c r="P20" s="80" t="s">
        <v>138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20" thickTop="1" thickBot="1" x14ac:dyDescent="0.3">
      <c r="A21" s="12">
        <v>9</v>
      </c>
      <c r="B21" s="37" t="str">
        <f t="shared" si="0"/>
        <v>ok</v>
      </c>
      <c r="C21" s="72" t="s">
        <v>126</v>
      </c>
      <c r="D21" s="73" t="s">
        <v>132</v>
      </c>
      <c r="E21" s="73" t="s">
        <v>133</v>
      </c>
      <c r="F21" s="92" t="s">
        <v>134</v>
      </c>
      <c r="G21" s="91" t="s">
        <v>117</v>
      </c>
      <c r="H21" s="78"/>
      <c r="I21" s="73" t="s">
        <v>135</v>
      </c>
      <c r="J21" s="73" t="s">
        <v>144</v>
      </c>
      <c r="K21" s="73" t="s">
        <v>145</v>
      </c>
      <c r="L21" s="74" t="s">
        <v>148</v>
      </c>
      <c r="M21" s="78" t="s">
        <v>131</v>
      </c>
      <c r="N21" s="78"/>
      <c r="O21" s="78" t="s">
        <v>149</v>
      </c>
      <c r="P21" s="80" t="s">
        <v>139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120" thickTop="1" thickBot="1" x14ac:dyDescent="0.3">
      <c r="A22" s="12">
        <v>10</v>
      </c>
      <c r="B22" s="37" t="str">
        <f t="shared" si="0"/>
        <v>ok</v>
      </c>
      <c r="C22" s="72" t="s">
        <v>126</v>
      </c>
      <c r="D22" s="73" t="s">
        <v>132</v>
      </c>
      <c r="E22" s="73" t="s">
        <v>133</v>
      </c>
      <c r="F22" s="92" t="s">
        <v>134</v>
      </c>
      <c r="G22" s="91" t="s">
        <v>117</v>
      </c>
      <c r="H22" s="78"/>
      <c r="I22" s="73" t="s">
        <v>135</v>
      </c>
      <c r="J22" s="73" t="s">
        <v>144</v>
      </c>
      <c r="K22" s="73" t="s">
        <v>145</v>
      </c>
      <c r="L22" s="79" t="s">
        <v>153</v>
      </c>
      <c r="M22" s="91" t="s">
        <v>130</v>
      </c>
      <c r="N22" s="91"/>
      <c r="O22" s="93" t="s">
        <v>140</v>
      </c>
      <c r="P22" s="80" t="s">
        <v>143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119.4" thickTop="1" x14ac:dyDescent="0.25">
      <c r="A23" s="12">
        <v>11</v>
      </c>
      <c r="B23" s="37" t="str">
        <f t="shared" si="0"/>
        <v>ok</v>
      </c>
      <c r="C23" s="89" t="s">
        <v>126</v>
      </c>
      <c r="D23" s="90" t="s">
        <v>112</v>
      </c>
      <c r="E23" s="90" t="s">
        <v>116</v>
      </c>
      <c r="F23" s="95" t="s">
        <v>115</v>
      </c>
      <c r="G23" s="78" t="s">
        <v>117</v>
      </c>
      <c r="H23" s="78"/>
      <c r="I23" s="92" t="s">
        <v>135</v>
      </c>
      <c r="J23" s="92" t="s">
        <v>144</v>
      </c>
      <c r="K23" s="92" t="s">
        <v>145</v>
      </c>
      <c r="L23" s="79" t="s">
        <v>150</v>
      </c>
      <c r="M23" s="91" t="s">
        <v>131</v>
      </c>
      <c r="N23" s="91" t="s">
        <v>117</v>
      </c>
      <c r="O23" s="91"/>
      <c r="P23" s="79" t="s">
        <v>155</v>
      </c>
      <c r="Q23" s="49"/>
      <c r="R23" s="56" t="str">
        <f>IF(COUNTA($C23:$P23)=0,"",IF(ISBLANK($C23),"Empty cell",IF(OR($C23="I",$C23="R",$C23="T"),"ok","Entry should be one of 'I', 'R', or 'T'")))</f>
        <v>ok</v>
      </c>
      <c r="S23" s="56" t="str">
        <f>IF(COUNTA($C23:$P23)=0,"",IF(ISBLANK(D23),"Empty cell","ok"))</f>
        <v>ok</v>
      </c>
      <c r="T23" s="56" t="str">
        <f>IF(COUNTA($C23:$P23)=0,"",IF(ISBLANK(E23),"Empty cell","ok"))</f>
        <v>ok</v>
      </c>
      <c r="U23" s="56" t="str">
        <f>IF(COUNTA($C23:$P23)=0,"",IF(ISBLANK(F23),"Empty cell",IF(IF(ISERROR(FIND("@",F23)),1,0)+IF(ISERROR(FIND(".",F23)),1,0)&gt;0,"Entry is not an email address","ok")))</f>
        <v>ok</v>
      </c>
      <c r="V23" s="56" t="str">
        <f>IF(COUNTA($C23:$P23)=0,"",IF(G23="D",IF(ISBLANK(H23),"ok","Entries should not be made in both columns"),IF(ISBLANK(G23),IF(ISBLANK(H23),"Empty cell","ok"),"Entry should be 'D'")))</f>
        <v>ok</v>
      </c>
      <c r="W23" s="56" t="str">
        <f>IF(COUNTA($C23:$P23)=0,"",IF(G23="D",IF(ISBLANK(H23),"ok","Entries should not be made in both columns"),IF(ISBLANK(G23),IF(ISBLANK(H23),"Empty cell","ok"),IF(ISBLANK(H23),"ok","Entries should not be made in both columns"))))</f>
        <v>ok</v>
      </c>
      <c r="X23" s="56" t="str">
        <f>IF(COUNTA($C23:$P23)=0,"",IF(ISBLANK($I23),"Empty cell","ok"))</f>
        <v>ok</v>
      </c>
      <c r="Y23" s="56" t="str">
        <f>IF(COUNTA($C23:$P23)=0,"",IF(ISBLANK($J23),"Empty cell","ok"))</f>
        <v>ok</v>
      </c>
      <c r="Z23" s="56" t="str">
        <f>IF(COUNTA($C23:$P23)=0,"",IF(ISBLANK($K23),"Empty cell","ok"))</f>
        <v>ok</v>
      </c>
      <c r="AA23" s="56" t="str">
        <f>IF(COUNTA($C23:$P23)=0,"",IF(ISBLANK(#REF!),"Empty cell","ok"))</f>
        <v>ok</v>
      </c>
      <c r="AB23" s="56" t="str">
        <f>IF(COUNTA($C23:$P23)=0,"",IF(C23="T",IF(ISBLANK($M23),"ok","No entry should be made"),IF(ISBLANK($M23),"Empty cell",IF(OR($M23="V",$M23="NV"),"ok","Entry should be one of 'V' or 'NV'"))))</f>
        <v>ok</v>
      </c>
      <c r="AC23" s="56" t="str">
        <f>IF(COUNTA($C23:$P23)=0,"",IF(C23="T",IF(ISBLANK($N23),"ok","No entry should be made"),IF(N23="D",IF(ISBLANK(O23),"ok","Entries should not be made in both columns"),IF(ISBLANK(N23),IF(ISBLANK(O23),"Empty cell","ok"),"Entry should be 'D'"))))</f>
        <v>ok</v>
      </c>
      <c r="AD23" s="56" t="str">
        <f>IF(COUNTA($C23:$P23)=0,"",IF(C23="T",IF(ISBLANK($O23),"ok","No entry should be made"),IF(N23="D",IF(ISBLANK(O23),"ok","Entries should not be made in both columns"),IF(ISBLANK(N23),IF(ISBLANK(O23),"Empty cell","ok"),IF(ISBLANK(O23),"ok","Entries should not be made in both columns")))))</f>
        <v>ok</v>
      </c>
      <c r="AE23" s="56" t="str">
        <f>IF(COUNTA($C23:$P23)=0,"",IF(C23="T",IF(ISBLANK(#REF!),"ok","No entry should be made"),IF(ISBLANK(#REF!),"Empty cell","ok")))</f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118.8" x14ac:dyDescent="0.25">
      <c r="A24" s="12">
        <v>12</v>
      </c>
      <c r="B24" s="37" t="str">
        <f t="shared" si="0"/>
        <v>ok</v>
      </c>
      <c r="C24" s="76" t="s">
        <v>126</v>
      </c>
      <c r="D24" s="77" t="s">
        <v>132</v>
      </c>
      <c r="E24" s="77" t="s">
        <v>133</v>
      </c>
      <c r="F24" s="96" t="s">
        <v>146</v>
      </c>
      <c r="G24" s="78" t="s">
        <v>117</v>
      </c>
      <c r="H24" s="78"/>
      <c r="I24" s="77" t="s">
        <v>135</v>
      </c>
      <c r="J24" s="77" t="s">
        <v>144</v>
      </c>
      <c r="K24" s="77" t="s">
        <v>145</v>
      </c>
      <c r="L24" s="98" t="s">
        <v>148</v>
      </c>
      <c r="M24" s="78" t="s">
        <v>131</v>
      </c>
      <c r="N24" s="78"/>
      <c r="O24" s="78" t="s">
        <v>149</v>
      </c>
      <c r="P24" s="8" t="s">
        <v>147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>IF(COUNTA($C24:$P24)=0,"",IF(ISBLANK($L23),"Empty cell","ok"))</f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>IF(COUNTA($C24:$P24)=0,"",IF(C24="T",IF(ISBLANK($P23),"ok","No entry should be made"),IF(ISBLANK($P23),"Empty cell","ok")))</f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18.8" x14ac:dyDescent="0.25">
      <c r="A25" s="12">
        <v>13</v>
      </c>
      <c r="B25" s="37" t="str">
        <f t="shared" si="0"/>
        <v>ok</v>
      </c>
      <c r="C25" s="76" t="s">
        <v>126</v>
      </c>
      <c r="D25" s="77" t="s">
        <v>127</v>
      </c>
      <c r="E25" s="77" t="s">
        <v>128</v>
      </c>
      <c r="F25" s="97" t="s">
        <v>129</v>
      </c>
      <c r="G25" s="78" t="s">
        <v>117</v>
      </c>
      <c r="H25" s="78"/>
      <c r="I25" s="77" t="s">
        <v>135</v>
      </c>
      <c r="J25" s="77" t="s">
        <v>144</v>
      </c>
      <c r="K25" s="77" t="s">
        <v>145</v>
      </c>
      <c r="L25" s="79" t="s">
        <v>148</v>
      </c>
      <c r="M25" s="78" t="s">
        <v>131</v>
      </c>
      <c r="N25" s="78"/>
      <c r="O25" s="78" t="s">
        <v>136</v>
      </c>
      <c r="P25" s="80" t="s">
        <v>147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118.8" x14ac:dyDescent="0.25">
      <c r="A26" s="12">
        <v>14</v>
      </c>
      <c r="B26" s="37" t="str">
        <f t="shared" si="0"/>
        <v>ok</v>
      </c>
      <c r="C26" s="76" t="s">
        <v>126</v>
      </c>
      <c r="D26" s="77" t="s">
        <v>127</v>
      </c>
      <c r="E26" s="77" t="s">
        <v>128</v>
      </c>
      <c r="F26" s="97" t="s">
        <v>129</v>
      </c>
      <c r="G26" s="78" t="s">
        <v>117</v>
      </c>
      <c r="H26" s="78"/>
      <c r="I26" s="77" t="s">
        <v>135</v>
      </c>
      <c r="J26" s="77" t="s">
        <v>144</v>
      </c>
      <c r="K26" s="77" t="s">
        <v>145</v>
      </c>
      <c r="L26" s="79" t="s">
        <v>154</v>
      </c>
      <c r="M26" s="78" t="s">
        <v>130</v>
      </c>
      <c r="N26" s="78"/>
      <c r="O26" s="78" t="s">
        <v>140</v>
      </c>
      <c r="P26" s="80" t="s">
        <v>147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6"/>
      <c r="D27" s="77"/>
      <c r="E27" s="77"/>
      <c r="F27" s="77"/>
      <c r="G27" s="78"/>
      <c r="H27" s="78"/>
      <c r="I27" s="77"/>
      <c r="J27" s="77"/>
      <c r="K27" s="77"/>
      <c r="L27" s="79"/>
      <c r="M27" s="78"/>
      <c r="N27" s="78"/>
      <c r="O27" s="78"/>
      <c r="P27" s="80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6"/>
      <c r="D28" s="77"/>
      <c r="E28" s="77"/>
      <c r="F28" s="77"/>
      <c r="G28" s="78"/>
      <c r="H28" s="78"/>
      <c r="I28" s="77"/>
      <c r="J28" s="77"/>
      <c r="K28" s="77"/>
      <c r="L28" s="79"/>
      <c r="M28" s="78"/>
      <c r="N28" s="78"/>
      <c r="O28" s="78"/>
      <c r="P28" s="80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6"/>
      <c r="D29" s="77"/>
      <c r="E29" s="77"/>
      <c r="F29" s="77"/>
      <c r="G29" s="78"/>
      <c r="H29" s="78"/>
      <c r="I29" s="77"/>
      <c r="J29" s="77"/>
      <c r="K29" s="77"/>
      <c r="L29" s="79"/>
      <c r="M29" s="78"/>
      <c r="N29" s="78"/>
      <c r="O29" s="78"/>
      <c r="P29" s="80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6"/>
      <c r="D30" s="77"/>
      <c r="E30" s="77"/>
      <c r="F30" s="77"/>
      <c r="G30" s="78"/>
      <c r="H30" s="78"/>
      <c r="I30" s="77"/>
      <c r="J30" s="77"/>
      <c r="K30" s="77"/>
      <c r="L30" s="79"/>
      <c r="M30" s="78"/>
      <c r="N30" s="78"/>
      <c r="O30" s="78"/>
      <c r="P30" s="80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6"/>
      <c r="D31" s="77"/>
      <c r="E31" s="77"/>
      <c r="F31" s="77"/>
      <c r="G31" s="78"/>
      <c r="H31" s="78"/>
      <c r="I31" s="77"/>
      <c r="J31" s="77"/>
      <c r="K31" s="77"/>
      <c r="L31" s="79"/>
      <c r="M31" s="78"/>
      <c r="N31" s="78"/>
      <c r="O31" s="78"/>
      <c r="P31" s="80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6"/>
      <c r="D32" s="77"/>
      <c r="E32" s="77"/>
      <c r="F32" s="77"/>
      <c r="G32" s="78"/>
      <c r="H32" s="78"/>
      <c r="I32" s="77"/>
      <c r="J32" s="77"/>
      <c r="K32" s="77"/>
      <c r="L32" s="79"/>
      <c r="M32" s="78"/>
      <c r="N32" s="78"/>
      <c r="O32" s="78"/>
      <c r="P32" s="80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6"/>
      <c r="D33" s="77"/>
      <c r="E33" s="77"/>
      <c r="F33" s="77"/>
      <c r="G33" s="78"/>
      <c r="H33" s="78"/>
      <c r="I33" s="77"/>
      <c r="J33" s="77"/>
      <c r="K33" s="77"/>
      <c r="L33" s="79"/>
      <c r="M33" s="78"/>
      <c r="N33" s="78"/>
      <c r="O33" s="78"/>
      <c r="P33" s="80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6"/>
      <c r="D34" s="77"/>
      <c r="E34" s="77"/>
      <c r="F34" s="77"/>
      <c r="G34" s="78"/>
      <c r="H34" s="78"/>
      <c r="I34" s="77"/>
      <c r="J34" s="77"/>
      <c r="K34" s="77"/>
      <c r="L34" s="79"/>
      <c r="M34" s="78"/>
      <c r="N34" s="78"/>
      <c r="O34" s="78"/>
      <c r="P34" s="80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6"/>
      <c r="D35" s="77"/>
      <c r="E35" s="77"/>
      <c r="F35" s="77"/>
      <c r="G35" s="78"/>
      <c r="H35" s="78"/>
      <c r="I35" s="77"/>
      <c r="J35" s="77"/>
      <c r="K35" s="77"/>
      <c r="L35" s="79"/>
      <c r="M35" s="78"/>
      <c r="N35" s="78"/>
      <c r="O35" s="78"/>
      <c r="P35" s="80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6"/>
      <c r="D36" s="77"/>
      <c r="E36" s="77"/>
      <c r="F36" s="77"/>
      <c r="G36" s="78"/>
      <c r="H36" s="78"/>
      <c r="I36" s="77"/>
      <c r="J36" s="77"/>
      <c r="K36" s="77"/>
      <c r="L36" s="79"/>
      <c r="M36" s="78"/>
      <c r="N36" s="78"/>
      <c r="O36" s="78"/>
      <c r="P36" s="80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6"/>
      <c r="D37" s="77"/>
      <c r="E37" s="77"/>
      <c r="F37" s="77"/>
      <c r="G37" s="78"/>
      <c r="H37" s="78"/>
      <c r="I37" s="77"/>
      <c r="J37" s="77"/>
      <c r="K37" s="77"/>
      <c r="L37" s="79"/>
      <c r="M37" s="78"/>
      <c r="N37" s="78"/>
      <c r="O37" s="78"/>
      <c r="P37" s="80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6"/>
      <c r="D38" s="77"/>
      <c r="E38" s="77"/>
      <c r="F38" s="77"/>
      <c r="G38" s="78"/>
      <c r="H38" s="78"/>
      <c r="I38" s="77"/>
      <c r="J38" s="77"/>
      <c r="K38" s="77"/>
      <c r="L38" s="79"/>
      <c r="M38" s="78"/>
      <c r="N38" s="78"/>
      <c r="O38" s="78"/>
      <c r="P38" s="80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6"/>
      <c r="D39" s="77"/>
      <c r="E39" s="77"/>
      <c r="F39" s="77"/>
      <c r="G39" s="78"/>
      <c r="H39" s="78"/>
      <c r="I39" s="77"/>
      <c r="J39" s="77"/>
      <c r="K39" s="77"/>
      <c r="L39" s="79"/>
      <c r="M39" s="78"/>
      <c r="N39" s="78"/>
      <c r="O39" s="78"/>
      <c r="P39" s="80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6"/>
      <c r="D40" s="77"/>
      <c r="E40" s="77"/>
      <c r="F40" s="77"/>
      <c r="G40" s="78"/>
      <c r="H40" s="78"/>
      <c r="I40" s="77"/>
      <c r="J40" s="77"/>
      <c r="K40" s="77"/>
      <c r="L40" s="79"/>
      <c r="M40" s="78"/>
      <c r="N40" s="78"/>
      <c r="O40" s="78"/>
      <c r="P40" s="80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6"/>
      <c r="D41" s="77"/>
      <c r="E41" s="77"/>
      <c r="F41" s="77"/>
      <c r="G41" s="78"/>
      <c r="H41" s="78"/>
      <c r="I41" s="77"/>
      <c r="J41" s="77"/>
      <c r="K41" s="77"/>
      <c r="L41" s="79"/>
      <c r="M41" s="78"/>
      <c r="N41" s="78"/>
      <c r="O41" s="78"/>
      <c r="P41" s="80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6"/>
      <c r="D42" s="77"/>
      <c r="E42" s="77"/>
      <c r="F42" s="77"/>
      <c r="G42" s="78"/>
      <c r="H42" s="78"/>
      <c r="I42" s="77"/>
      <c r="J42" s="77"/>
      <c r="K42" s="77"/>
      <c r="L42" s="79"/>
      <c r="M42" s="78"/>
      <c r="N42" s="78"/>
      <c r="O42" s="78"/>
      <c r="P42" s="80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6"/>
      <c r="D43" s="77"/>
      <c r="E43" s="77"/>
      <c r="F43" s="77"/>
      <c r="G43" s="78"/>
      <c r="H43" s="78"/>
      <c r="I43" s="77"/>
      <c r="J43" s="77"/>
      <c r="K43" s="77"/>
      <c r="L43" s="79"/>
      <c r="M43" s="78"/>
      <c r="N43" s="78"/>
      <c r="O43" s="78"/>
      <c r="P43" s="80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6"/>
      <c r="D44" s="77"/>
      <c r="E44" s="77"/>
      <c r="F44" s="77"/>
      <c r="G44" s="78"/>
      <c r="H44" s="78"/>
      <c r="I44" s="77"/>
      <c r="J44" s="77"/>
      <c r="K44" s="77"/>
      <c r="L44" s="79"/>
      <c r="M44" s="78"/>
      <c r="N44" s="78"/>
      <c r="O44" s="78"/>
      <c r="P44" s="80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6"/>
      <c r="D45" s="77"/>
      <c r="E45" s="77"/>
      <c r="F45" s="77"/>
      <c r="G45" s="78"/>
      <c r="H45" s="78"/>
      <c r="I45" s="77"/>
      <c r="J45" s="77"/>
      <c r="K45" s="77"/>
      <c r="L45" s="79"/>
      <c r="M45" s="78"/>
      <c r="N45" s="78"/>
      <c r="O45" s="78"/>
      <c r="P45" s="80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6"/>
      <c r="D46" s="77"/>
      <c r="E46" s="77"/>
      <c r="F46" s="77"/>
      <c r="G46" s="78"/>
      <c r="H46" s="78"/>
      <c r="I46" s="77"/>
      <c r="J46" s="77"/>
      <c r="K46" s="77"/>
      <c r="L46" s="79"/>
      <c r="M46" s="78"/>
      <c r="N46" s="78"/>
      <c r="O46" s="78"/>
      <c r="P46" s="80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6"/>
      <c r="D47" s="77"/>
      <c r="E47" s="77"/>
      <c r="F47" s="77"/>
      <c r="G47" s="78"/>
      <c r="H47" s="78"/>
      <c r="I47" s="77"/>
      <c r="J47" s="77"/>
      <c r="K47" s="77"/>
      <c r="L47" s="79"/>
      <c r="M47" s="78"/>
      <c r="N47" s="78"/>
      <c r="O47" s="78"/>
      <c r="P47" s="80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6"/>
      <c r="D48" s="77"/>
      <c r="E48" s="77"/>
      <c r="F48" s="77"/>
      <c r="G48" s="78"/>
      <c r="H48" s="78"/>
      <c r="I48" s="77"/>
      <c r="J48" s="77"/>
      <c r="K48" s="77"/>
      <c r="L48" s="79"/>
      <c r="M48" s="78"/>
      <c r="N48" s="78"/>
      <c r="O48" s="78"/>
      <c r="P48" s="80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6"/>
      <c r="D49" s="77"/>
      <c r="E49" s="77"/>
      <c r="F49" s="77"/>
      <c r="G49" s="78"/>
      <c r="H49" s="78"/>
      <c r="I49" s="77"/>
      <c r="J49" s="77"/>
      <c r="K49" s="77"/>
      <c r="L49" s="79"/>
      <c r="M49" s="78"/>
      <c r="N49" s="78"/>
      <c r="O49" s="78"/>
      <c r="P49" s="80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6"/>
      <c r="D50" s="77"/>
      <c r="E50" s="77"/>
      <c r="F50" s="77"/>
      <c r="G50" s="78"/>
      <c r="H50" s="78"/>
      <c r="I50" s="77"/>
      <c r="J50" s="77"/>
      <c r="K50" s="77"/>
      <c r="L50" s="79"/>
      <c r="M50" s="78"/>
      <c r="N50" s="78"/>
      <c r="O50" s="78"/>
      <c r="P50" s="80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6"/>
      <c r="D51" s="77"/>
      <c r="E51" s="77"/>
      <c r="F51" s="77"/>
      <c r="G51" s="78"/>
      <c r="H51" s="78"/>
      <c r="I51" s="77"/>
      <c r="J51" s="77"/>
      <c r="K51" s="77"/>
      <c r="L51" s="79"/>
      <c r="M51" s="78"/>
      <c r="N51" s="78"/>
      <c r="O51" s="78"/>
      <c r="P51" s="80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6"/>
      <c r="D52" s="77"/>
      <c r="E52" s="77"/>
      <c r="F52" s="77"/>
      <c r="G52" s="78"/>
      <c r="H52" s="78"/>
      <c r="I52" s="77"/>
      <c r="J52" s="77"/>
      <c r="K52" s="77"/>
      <c r="L52" s="79"/>
      <c r="M52" s="78"/>
      <c r="N52" s="78"/>
      <c r="O52" s="78"/>
      <c r="P52" s="80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6"/>
      <c r="D53" s="77"/>
      <c r="E53" s="77"/>
      <c r="F53" s="77"/>
      <c r="G53" s="78"/>
      <c r="H53" s="78"/>
      <c r="I53" s="77"/>
      <c r="J53" s="77"/>
      <c r="K53" s="77"/>
      <c r="L53" s="79"/>
      <c r="M53" s="78"/>
      <c r="N53" s="78"/>
      <c r="O53" s="78"/>
      <c r="P53" s="80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6"/>
      <c r="D54" s="77"/>
      <c r="E54" s="77"/>
      <c r="F54" s="77"/>
      <c r="G54" s="78"/>
      <c r="H54" s="78"/>
      <c r="I54" s="77"/>
      <c r="J54" s="77"/>
      <c r="K54" s="77"/>
      <c r="L54" s="79"/>
      <c r="M54" s="78"/>
      <c r="N54" s="78"/>
      <c r="O54" s="78"/>
      <c r="P54" s="80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6"/>
      <c r="D55" s="77"/>
      <c r="E55" s="77"/>
      <c r="F55" s="77"/>
      <c r="G55" s="78"/>
      <c r="H55" s="78"/>
      <c r="I55" s="77"/>
      <c r="J55" s="77"/>
      <c r="K55" s="77"/>
      <c r="L55" s="79"/>
      <c r="M55" s="78"/>
      <c r="N55" s="78"/>
      <c r="O55" s="78"/>
      <c r="P55" s="80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6"/>
      <c r="D56" s="77"/>
      <c r="E56" s="77"/>
      <c r="F56" s="77"/>
      <c r="G56" s="78"/>
      <c r="H56" s="78"/>
      <c r="I56" s="77"/>
      <c r="J56" s="77"/>
      <c r="K56" s="77"/>
      <c r="L56" s="79"/>
      <c r="M56" s="78"/>
      <c r="N56" s="78"/>
      <c r="O56" s="78"/>
      <c r="P56" s="80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6"/>
      <c r="D57" s="77"/>
      <c r="E57" s="77"/>
      <c r="F57" s="77"/>
      <c r="G57" s="78"/>
      <c r="H57" s="78"/>
      <c r="I57" s="77"/>
      <c r="J57" s="77"/>
      <c r="K57" s="77"/>
      <c r="L57" s="79"/>
      <c r="M57" s="78"/>
      <c r="N57" s="78"/>
      <c r="O57" s="78"/>
      <c r="P57" s="8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6"/>
      <c r="D58" s="77"/>
      <c r="E58" s="77"/>
      <c r="F58" s="77"/>
      <c r="G58" s="78"/>
      <c r="H58" s="78"/>
      <c r="I58" s="77"/>
      <c r="J58" s="77"/>
      <c r="K58" s="77"/>
      <c r="L58" s="79"/>
      <c r="M58" s="78"/>
      <c r="N58" s="78"/>
      <c r="O58" s="78"/>
      <c r="P58" s="80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6"/>
      <c r="D59" s="77"/>
      <c r="E59" s="77"/>
      <c r="F59" s="77"/>
      <c r="G59" s="78"/>
      <c r="H59" s="78"/>
      <c r="I59" s="77"/>
      <c r="J59" s="77"/>
      <c r="K59" s="77"/>
      <c r="L59" s="79"/>
      <c r="M59" s="78"/>
      <c r="N59" s="78"/>
      <c r="O59" s="78"/>
      <c r="P59" s="80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6"/>
      <c r="D60" s="77"/>
      <c r="E60" s="77"/>
      <c r="F60" s="77"/>
      <c r="G60" s="78"/>
      <c r="H60" s="78"/>
      <c r="I60" s="77"/>
      <c r="J60" s="77"/>
      <c r="K60" s="77"/>
      <c r="L60" s="79"/>
      <c r="M60" s="78"/>
      <c r="N60" s="78"/>
      <c r="O60" s="78"/>
      <c r="P60" s="80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6"/>
      <c r="D61" s="77"/>
      <c r="E61" s="77"/>
      <c r="F61" s="77"/>
      <c r="G61" s="78"/>
      <c r="H61" s="78"/>
      <c r="I61" s="77"/>
      <c r="J61" s="77"/>
      <c r="K61" s="77"/>
      <c r="L61" s="79"/>
      <c r="M61" s="78"/>
      <c r="N61" s="78"/>
      <c r="O61" s="78"/>
      <c r="P61" s="80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1"/>
      <c r="D62" s="82"/>
      <c r="E62" s="82"/>
      <c r="F62" s="82"/>
      <c r="G62" s="83"/>
      <c r="H62" s="83"/>
      <c r="I62" s="82"/>
      <c r="J62" s="82"/>
      <c r="K62" s="82"/>
      <c r="L62" s="84"/>
      <c r="M62" s="83"/>
      <c r="N62" s="83"/>
      <c r="O62" s="83"/>
      <c r="P62" s="85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76" priority="342" stopIfTrue="1" operator="equal">
      <formula>"ok"</formula>
    </cfRule>
    <cfRule type="cellIs" dxfId="175" priority="343" stopIfTrue="1" operator="equal">
      <formula>"Incomplete"</formula>
    </cfRule>
  </conditionalFormatting>
  <conditionalFormatting sqref="M13:N13 M16:N17 M24:N62 D19:E20 D24:E62 M19:N21">
    <cfRule type="expression" dxfId="174" priority="367" stopIfTrue="1">
      <formula>S13="ok"</formula>
    </cfRule>
    <cfRule type="expression" dxfId="173" priority="368" stopIfTrue="1">
      <formula>S13=""</formula>
    </cfRule>
  </conditionalFormatting>
  <conditionalFormatting sqref="AE13:AE62 X13:AB62">
    <cfRule type="cellIs" dxfId="172" priority="328" stopIfTrue="1" operator="equal">
      <formula>"ok"</formula>
    </cfRule>
    <cfRule type="cellIs" dxfId="171" priority="329" stopIfTrue="1" operator="equal">
      <formula>""</formula>
    </cfRule>
  </conditionalFormatting>
  <conditionalFormatting sqref="C3">
    <cfRule type="expression" dxfId="170" priority="289">
      <formula>ISNONTEXT(C3)</formula>
    </cfRule>
  </conditionalFormatting>
  <conditionalFormatting sqref="H3">
    <cfRule type="expression" dxfId="169" priority="285">
      <formula>ISNONTEXT(H3)</formula>
    </cfRule>
  </conditionalFormatting>
  <conditionalFormatting sqref="H5">
    <cfRule type="expression" dxfId="168" priority="282">
      <formula>IF(ISNUMBER(H5),IF(AND(H5&gt;=0,H5&lt;=77),FALSE,TRUE),TRUE)</formula>
    </cfRule>
  </conditionalFormatting>
  <conditionalFormatting sqref="C9">
    <cfRule type="expression" dxfId="167" priority="275">
      <formula>ISNUMBER(C9)</formula>
    </cfRule>
  </conditionalFormatting>
  <conditionalFormatting sqref="M1">
    <cfRule type="expression" dxfId="166" priority="273">
      <formula>IF($M$1="",FALSE,TRUE)</formula>
    </cfRule>
  </conditionalFormatting>
  <conditionalFormatting sqref="I25:L25 I24:K24 I27:L62 I26:K26">
    <cfRule type="expression" dxfId="165" priority="269" stopIfTrue="1">
      <formula>X24="ok"</formula>
    </cfRule>
    <cfRule type="expression" dxfId="164" priority="270" stopIfTrue="1">
      <formula>X24=""</formula>
    </cfRule>
  </conditionalFormatting>
  <conditionalFormatting sqref="P13 P25:P62">
    <cfRule type="expression" dxfId="163" priority="409" stopIfTrue="1">
      <formula>AE13="ok"</formula>
    </cfRule>
    <cfRule type="expression" dxfId="162" priority="410" stopIfTrue="1">
      <formula>AE13=""</formula>
    </cfRule>
  </conditionalFormatting>
  <conditionalFormatting sqref="O13 O24:O62 O19:O21">
    <cfRule type="expression" dxfId="161" priority="415" stopIfTrue="1">
      <formula>AD13="ok"</formula>
    </cfRule>
    <cfRule type="expression" dxfId="160" priority="416" stopIfTrue="1">
      <formula>AD13=""</formula>
    </cfRule>
  </conditionalFormatting>
  <conditionalFormatting sqref="AC13:AC62">
    <cfRule type="cellIs" dxfId="159" priority="261" stopIfTrue="1" operator="equal">
      <formula>"ok"</formula>
    </cfRule>
    <cfRule type="cellIs" dxfId="158" priority="262" stopIfTrue="1" operator="equal">
      <formula>""</formula>
    </cfRule>
  </conditionalFormatting>
  <conditionalFormatting sqref="AD13:AD62">
    <cfRule type="cellIs" dxfId="157" priority="259" stopIfTrue="1" operator="equal">
      <formula>"ok"</formula>
    </cfRule>
    <cfRule type="cellIs" dxfId="156" priority="260" stopIfTrue="1" operator="equal">
      <formula>""</formula>
    </cfRule>
  </conditionalFormatting>
  <conditionalFormatting sqref="R13:R62">
    <cfRule type="cellIs" dxfId="155" priority="255" stopIfTrue="1" operator="equal">
      <formula>"ok"</formula>
    </cfRule>
    <cfRule type="cellIs" dxfId="154" priority="256" stopIfTrue="1" operator="equal">
      <formula>""</formula>
    </cfRule>
  </conditionalFormatting>
  <conditionalFormatting sqref="G7:H7">
    <cfRule type="expression" dxfId="153" priority="252">
      <formula>ISNONTEXT(G7)</formula>
    </cfRule>
  </conditionalFormatting>
  <conditionalFormatting sqref="C19:C20 C24:C62">
    <cfRule type="expression" dxfId="152" priority="425" stopIfTrue="1">
      <formula>R19="ok"</formula>
    </cfRule>
    <cfRule type="expression" dxfId="151" priority="426" stopIfTrue="1">
      <formula>R19=""</formula>
    </cfRule>
  </conditionalFormatting>
  <conditionalFormatting sqref="S13:U62">
    <cfRule type="cellIs" dxfId="150" priority="249" stopIfTrue="1" operator="equal">
      <formula>"ok"</formula>
    </cfRule>
    <cfRule type="cellIs" dxfId="149" priority="250" stopIfTrue="1" operator="equal">
      <formula>""</formula>
    </cfRule>
  </conditionalFormatting>
  <conditionalFormatting sqref="G19 G23:G62">
    <cfRule type="expression" dxfId="148" priority="243" stopIfTrue="1">
      <formula>V19="ok"</formula>
    </cfRule>
    <cfRule type="expression" dxfId="147" priority="244" stopIfTrue="1">
      <formula>V19=""</formula>
    </cfRule>
  </conditionalFormatting>
  <conditionalFormatting sqref="H13:H62">
    <cfRule type="expression" dxfId="146" priority="245" stopIfTrue="1">
      <formula>W13="ok"</formula>
    </cfRule>
    <cfRule type="expression" dxfId="145" priority="246" stopIfTrue="1">
      <formula>W13=""</formula>
    </cfRule>
  </conditionalFormatting>
  <conditionalFormatting sqref="V13:V62">
    <cfRule type="cellIs" dxfId="144" priority="241" stopIfTrue="1" operator="equal">
      <formula>"ok"</formula>
    </cfRule>
    <cfRule type="cellIs" dxfId="143" priority="242" stopIfTrue="1" operator="equal">
      <formula>""</formula>
    </cfRule>
  </conditionalFormatting>
  <conditionalFormatting sqref="W13:W62">
    <cfRule type="cellIs" dxfId="142" priority="239" stopIfTrue="1" operator="equal">
      <formula>"ok"</formula>
    </cfRule>
    <cfRule type="cellIs" dxfId="141" priority="240" stopIfTrue="1" operator="equal">
      <formula>""</formula>
    </cfRule>
  </conditionalFormatting>
  <conditionalFormatting sqref="C5">
    <cfRule type="expression" dxfId="140" priority="238">
      <formula>ISNONTEXT(C5)</formula>
    </cfRule>
  </conditionalFormatting>
  <conditionalFormatting sqref="C7">
    <cfRule type="expression" dxfId="139" priority="237">
      <formula>ISBLANK(C7)</formula>
    </cfRule>
  </conditionalFormatting>
  <conditionalFormatting sqref="M2 M6">
    <cfRule type="expression" dxfId="138" priority="433">
      <formula>IF($M2="",FALSE,TRUE)</formula>
    </cfRule>
  </conditionalFormatting>
  <conditionalFormatting sqref="F24:F62">
    <cfRule type="expression" dxfId="137" priority="436" stopIfTrue="1">
      <formula>U24="ok"</formula>
    </cfRule>
    <cfRule type="expression" dxfId="136" priority="437" stopIfTrue="1">
      <formula>U24=""</formula>
    </cfRule>
  </conditionalFormatting>
  <conditionalFormatting sqref="D13:E13">
    <cfRule type="expression" dxfId="135" priority="227" stopIfTrue="1">
      <formula>S13="ok"</formula>
    </cfRule>
    <cfRule type="expression" dxfId="134" priority="228" stopIfTrue="1">
      <formula>S13=""</formula>
    </cfRule>
  </conditionalFormatting>
  <conditionalFormatting sqref="C13">
    <cfRule type="expression" dxfId="133" priority="229" stopIfTrue="1">
      <formula>R13="ok"</formula>
    </cfRule>
    <cfRule type="expression" dxfId="132" priority="230" stopIfTrue="1">
      <formula>R13=""</formula>
    </cfRule>
  </conditionalFormatting>
  <conditionalFormatting sqref="G13">
    <cfRule type="expression" dxfId="131" priority="225" stopIfTrue="1">
      <formula>V13="ok"</formula>
    </cfRule>
    <cfRule type="expression" dxfId="130" priority="226" stopIfTrue="1">
      <formula>V13=""</formula>
    </cfRule>
  </conditionalFormatting>
  <conditionalFormatting sqref="F13">
    <cfRule type="expression" dxfId="129" priority="231" stopIfTrue="1">
      <formula>U13="ok"</formula>
    </cfRule>
    <cfRule type="expression" dxfId="128" priority="232" stopIfTrue="1">
      <formula>U13=""</formula>
    </cfRule>
  </conditionalFormatting>
  <conditionalFormatting sqref="I13:L13">
    <cfRule type="expression" dxfId="127" priority="223" stopIfTrue="1">
      <formula>X13="ok"</formula>
    </cfRule>
    <cfRule type="expression" dxfId="126" priority="224" stopIfTrue="1">
      <formula>X13=""</formula>
    </cfRule>
  </conditionalFormatting>
  <conditionalFormatting sqref="D14:E14">
    <cfRule type="expression" dxfId="125" priority="219" stopIfTrue="1">
      <formula>S14="ok"</formula>
    </cfRule>
    <cfRule type="expression" dxfId="124" priority="220" stopIfTrue="1">
      <formula>S14=""</formula>
    </cfRule>
  </conditionalFormatting>
  <conditionalFormatting sqref="C14">
    <cfRule type="expression" dxfId="123" priority="221" stopIfTrue="1">
      <formula>R14="ok"</formula>
    </cfRule>
    <cfRule type="expression" dxfId="122" priority="222" stopIfTrue="1">
      <formula>R14=""</formula>
    </cfRule>
  </conditionalFormatting>
  <conditionalFormatting sqref="G14">
    <cfRule type="expression" dxfId="121" priority="217" stopIfTrue="1">
      <formula>V14="ok"</formula>
    </cfRule>
    <cfRule type="expression" dxfId="120" priority="218" stopIfTrue="1">
      <formula>V14=""</formula>
    </cfRule>
  </conditionalFormatting>
  <conditionalFormatting sqref="F14">
    <cfRule type="expression" dxfId="119" priority="215" stopIfTrue="1">
      <formula>U14="ok"</formula>
    </cfRule>
    <cfRule type="expression" dxfId="118" priority="216" stopIfTrue="1">
      <formula>U14=""</formula>
    </cfRule>
  </conditionalFormatting>
  <conditionalFormatting sqref="D15:E15">
    <cfRule type="expression" dxfId="117" priority="211" stopIfTrue="1">
      <formula>S15="ok"</formula>
    </cfRule>
    <cfRule type="expression" dxfId="116" priority="212" stopIfTrue="1">
      <formula>S15=""</formula>
    </cfRule>
  </conditionalFormatting>
  <conditionalFormatting sqref="C15">
    <cfRule type="expression" dxfId="115" priority="213" stopIfTrue="1">
      <formula>R15="ok"</formula>
    </cfRule>
    <cfRule type="expression" dxfId="114" priority="214" stopIfTrue="1">
      <formula>R15=""</formula>
    </cfRule>
  </conditionalFormatting>
  <conditionalFormatting sqref="G15">
    <cfRule type="expression" dxfId="113" priority="209" stopIfTrue="1">
      <formula>V15="ok"</formula>
    </cfRule>
    <cfRule type="expression" dxfId="112" priority="210" stopIfTrue="1">
      <formula>V15=""</formula>
    </cfRule>
  </conditionalFormatting>
  <conditionalFormatting sqref="F15">
    <cfRule type="expression" dxfId="111" priority="207" stopIfTrue="1">
      <formula>U15="ok"</formula>
    </cfRule>
    <cfRule type="expression" dxfId="110" priority="208" stopIfTrue="1">
      <formula>U15=""</formula>
    </cfRule>
  </conditionalFormatting>
  <conditionalFormatting sqref="D16:E16">
    <cfRule type="expression" dxfId="109" priority="203" stopIfTrue="1">
      <formula>S16="ok"</formula>
    </cfRule>
    <cfRule type="expression" dxfId="108" priority="204" stopIfTrue="1">
      <formula>S16=""</formula>
    </cfRule>
  </conditionalFormatting>
  <conditionalFormatting sqref="C16">
    <cfRule type="expression" dxfId="107" priority="205" stopIfTrue="1">
      <formula>R16="ok"</formula>
    </cfRule>
    <cfRule type="expression" dxfId="106" priority="206" stopIfTrue="1">
      <formula>R16=""</formula>
    </cfRule>
  </conditionalFormatting>
  <conditionalFormatting sqref="G16">
    <cfRule type="expression" dxfId="105" priority="201" stopIfTrue="1">
      <formula>V16="ok"</formula>
    </cfRule>
    <cfRule type="expression" dxfId="104" priority="202" stopIfTrue="1">
      <formula>V16=""</formula>
    </cfRule>
  </conditionalFormatting>
  <conditionalFormatting sqref="F16">
    <cfRule type="expression" dxfId="103" priority="199" stopIfTrue="1">
      <formula>U16="ok"</formula>
    </cfRule>
    <cfRule type="expression" dxfId="102" priority="200" stopIfTrue="1">
      <formula>U16=""</formula>
    </cfRule>
  </conditionalFormatting>
  <conditionalFormatting sqref="D17:E17">
    <cfRule type="expression" dxfId="101" priority="195" stopIfTrue="1">
      <formula>S17="ok"</formula>
    </cfRule>
    <cfRule type="expression" dxfId="100" priority="196" stopIfTrue="1">
      <formula>S17=""</formula>
    </cfRule>
  </conditionalFormatting>
  <conditionalFormatting sqref="C17">
    <cfRule type="expression" dxfId="99" priority="197" stopIfTrue="1">
      <formula>R17="ok"</formula>
    </cfRule>
    <cfRule type="expression" dxfId="98" priority="198" stopIfTrue="1">
      <formula>R17=""</formula>
    </cfRule>
  </conditionalFormatting>
  <conditionalFormatting sqref="G17">
    <cfRule type="expression" dxfId="97" priority="193" stopIfTrue="1">
      <formula>V17="ok"</formula>
    </cfRule>
    <cfRule type="expression" dxfId="96" priority="194" stopIfTrue="1">
      <formula>V17=""</formula>
    </cfRule>
  </conditionalFormatting>
  <conditionalFormatting sqref="F17">
    <cfRule type="expression" dxfId="95" priority="191" stopIfTrue="1">
      <formula>U17="ok"</formula>
    </cfRule>
    <cfRule type="expression" dxfId="94" priority="192" stopIfTrue="1">
      <formula>U17=""</formula>
    </cfRule>
  </conditionalFormatting>
  <conditionalFormatting sqref="D18:E18">
    <cfRule type="expression" dxfId="93" priority="187" stopIfTrue="1">
      <formula>S18="ok"</formula>
    </cfRule>
    <cfRule type="expression" dxfId="92" priority="188" stopIfTrue="1">
      <formula>S18=""</formula>
    </cfRule>
  </conditionalFormatting>
  <conditionalFormatting sqref="C18">
    <cfRule type="expression" dxfId="91" priority="189" stopIfTrue="1">
      <formula>R18="ok"</formula>
    </cfRule>
    <cfRule type="expression" dxfId="90" priority="190" stopIfTrue="1">
      <formula>R18=""</formula>
    </cfRule>
  </conditionalFormatting>
  <conditionalFormatting sqref="G18">
    <cfRule type="expression" dxfId="89" priority="185" stopIfTrue="1">
      <formula>V18="ok"</formula>
    </cfRule>
    <cfRule type="expression" dxfId="88" priority="186" stopIfTrue="1">
      <formula>V18=""</formula>
    </cfRule>
  </conditionalFormatting>
  <conditionalFormatting sqref="F18">
    <cfRule type="expression" dxfId="87" priority="183" stopIfTrue="1">
      <formula>U18="ok"</formula>
    </cfRule>
    <cfRule type="expression" dxfId="86" priority="184" stopIfTrue="1">
      <formula>U18=""</formula>
    </cfRule>
  </conditionalFormatting>
  <conditionalFormatting sqref="M14:N14">
    <cfRule type="expression" dxfId="85" priority="179" stopIfTrue="1">
      <formula>AB14="ok"</formula>
    </cfRule>
    <cfRule type="expression" dxfId="84" priority="180" stopIfTrue="1">
      <formula>AB14=""</formula>
    </cfRule>
  </conditionalFormatting>
  <conditionalFormatting sqref="M15:N15">
    <cfRule type="expression" dxfId="83" priority="167" stopIfTrue="1">
      <formula>AB15="ok"</formula>
    </cfRule>
    <cfRule type="expression" dxfId="82" priority="168" stopIfTrue="1">
      <formula>AB15=""</formula>
    </cfRule>
  </conditionalFormatting>
  <conditionalFormatting sqref="M18:N18">
    <cfRule type="expression" dxfId="81" priority="157" stopIfTrue="1">
      <formula>AB18="ok"</formula>
    </cfRule>
    <cfRule type="expression" dxfId="80" priority="158" stopIfTrue="1">
      <formula>AB18=""</formula>
    </cfRule>
  </conditionalFormatting>
  <conditionalFormatting sqref="F19:F20">
    <cfRule type="expression" dxfId="79" priority="149" stopIfTrue="1">
      <formula>U19="ok"</formula>
    </cfRule>
    <cfRule type="expression" dxfId="78" priority="150" stopIfTrue="1">
      <formula>U19=""</formula>
    </cfRule>
  </conditionalFormatting>
  <conditionalFormatting sqref="L17:L18">
    <cfRule type="expression" dxfId="77" priority="107" stopIfTrue="1">
      <formula>V17="ok"</formula>
    </cfRule>
    <cfRule type="expression" dxfId="76" priority="108" stopIfTrue="1">
      <formula>V17=""</formula>
    </cfRule>
  </conditionalFormatting>
  <conditionalFormatting sqref="P14:P16">
    <cfRule type="expression" dxfId="75" priority="105" stopIfTrue="1">
      <formula>Z14="ok"</formula>
    </cfRule>
    <cfRule type="expression" dxfId="74" priority="106" stopIfTrue="1">
      <formula>Z14=""</formula>
    </cfRule>
  </conditionalFormatting>
  <conditionalFormatting sqref="O14:O16">
    <cfRule type="expression" dxfId="73" priority="103" stopIfTrue="1">
      <formula>Y14="ok"</formula>
    </cfRule>
    <cfRule type="expression" dxfId="72" priority="104" stopIfTrue="1">
      <formula>Y14=""</formula>
    </cfRule>
  </conditionalFormatting>
  <conditionalFormatting sqref="P17:P18">
    <cfRule type="expression" dxfId="71" priority="99" stopIfTrue="1">
      <formula>Z17="ok"</formula>
    </cfRule>
    <cfRule type="expression" dxfId="70" priority="100" stopIfTrue="1">
      <formula>Z17=""</formula>
    </cfRule>
  </conditionalFormatting>
  <conditionalFormatting sqref="O17:O18">
    <cfRule type="expression" dxfId="69" priority="101" stopIfTrue="1">
      <formula>Y17="ok"</formula>
    </cfRule>
    <cfRule type="expression" dxfId="68" priority="102" stopIfTrue="1">
      <formula>Y17=""</formula>
    </cfRule>
  </conditionalFormatting>
  <conditionalFormatting sqref="G20">
    <cfRule type="expression" dxfId="67" priority="85" stopIfTrue="1">
      <formula>V20="ok"</formula>
    </cfRule>
    <cfRule type="expression" dxfId="66" priority="86" stopIfTrue="1">
      <formula>V20=""</formula>
    </cfRule>
  </conditionalFormatting>
  <conditionalFormatting sqref="I15:K15">
    <cfRule type="expression" dxfId="65" priority="73" stopIfTrue="1">
      <formula>S14="ok"</formula>
    </cfRule>
    <cfRule type="expression" dxfId="64" priority="74" stopIfTrue="1">
      <formula>S14=""</formula>
    </cfRule>
  </conditionalFormatting>
  <conditionalFormatting sqref="I14:K14">
    <cfRule type="expression" dxfId="63" priority="71" stopIfTrue="1">
      <formula>S13="ok"</formula>
    </cfRule>
    <cfRule type="expression" dxfId="62" priority="72" stopIfTrue="1">
      <formula>S13=""</formula>
    </cfRule>
  </conditionalFormatting>
  <conditionalFormatting sqref="I16:K16">
    <cfRule type="expression" dxfId="61" priority="69" stopIfTrue="1">
      <formula>S15="ok"</formula>
    </cfRule>
    <cfRule type="expression" dxfId="60" priority="70" stopIfTrue="1">
      <formula>S15=""</formula>
    </cfRule>
  </conditionalFormatting>
  <conditionalFormatting sqref="I17:K17">
    <cfRule type="expression" dxfId="59" priority="67" stopIfTrue="1">
      <formula>S16="ok"</formula>
    </cfRule>
    <cfRule type="expression" dxfId="58" priority="68" stopIfTrue="1">
      <formula>S16=""</formula>
    </cfRule>
  </conditionalFormatting>
  <conditionalFormatting sqref="I18:K18">
    <cfRule type="expression" dxfId="57" priority="65" stopIfTrue="1">
      <formula>S17="ok"</formula>
    </cfRule>
    <cfRule type="expression" dxfId="56" priority="66" stopIfTrue="1">
      <formula>S17=""</formula>
    </cfRule>
  </conditionalFormatting>
  <conditionalFormatting sqref="I19:K21">
    <cfRule type="expression" dxfId="55" priority="63" stopIfTrue="1">
      <formula>S18="ok"</formula>
    </cfRule>
    <cfRule type="expression" dxfId="54" priority="64" stopIfTrue="1">
      <formula>S18=""</formula>
    </cfRule>
  </conditionalFormatting>
  <conditionalFormatting sqref="L14">
    <cfRule type="expression" dxfId="53" priority="61" stopIfTrue="1">
      <formula>V14="ok"</formula>
    </cfRule>
    <cfRule type="expression" dxfId="52" priority="62" stopIfTrue="1">
      <formula>V14=""</formula>
    </cfRule>
  </conditionalFormatting>
  <conditionalFormatting sqref="L15">
    <cfRule type="expression" dxfId="51" priority="59" stopIfTrue="1">
      <formula>V15="ok"</formula>
    </cfRule>
    <cfRule type="expression" dxfId="50" priority="60" stopIfTrue="1">
      <formula>V15=""</formula>
    </cfRule>
  </conditionalFormatting>
  <conditionalFormatting sqref="L16">
    <cfRule type="expression" dxfId="49" priority="57" stopIfTrue="1">
      <formula>V16="ok"</formula>
    </cfRule>
    <cfRule type="expression" dxfId="48" priority="58" stopIfTrue="1">
      <formula>V16=""</formula>
    </cfRule>
  </conditionalFormatting>
  <conditionalFormatting sqref="L19:L21">
    <cfRule type="expression" dxfId="47" priority="55" stopIfTrue="1">
      <formula>V19="ok"</formula>
    </cfRule>
    <cfRule type="expression" dxfId="46" priority="56" stopIfTrue="1">
      <formula>V19=""</formula>
    </cfRule>
  </conditionalFormatting>
  <conditionalFormatting sqref="O23">
    <cfRule type="expression" dxfId="45" priority="47" stopIfTrue="1">
      <formula>AD23="ok"</formula>
    </cfRule>
    <cfRule type="expression" dxfId="44" priority="48" stopIfTrue="1">
      <formula>AD23=""</formula>
    </cfRule>
  </conditionalFormatting>
  <conditionalFormatting sqref="O22">
    <cfRule type="expression" dxfId="43" priority="49" stopIfTrue="1">
      <formula>AD22="ok"</formula>
    </cfRule>
    <cfRule type="expression" dxfId="42" priority="50" stopIfTrue="1">
      <formula>AD22=""</formula>
    </cfRule>
  </conditionalFormatting>
  <conditionalFormatting sqref="M22:N23">
    <cfRule type="expression" dxfId="41" priority="45" stopIfTrue="1">
      <formula>AB22="ok"</formula>
    </cfRule>
    <cfRule type="expression" dxfId="40" priority="46" stopIfTrue="1">
      <formula>AB22=""</formula>
    </cfRule>
  </conditionalFormatting>
  <conditionalFormatting sqref="J23">
    <cfRule type="expression" dxfId="39" priority="43" stopIfTrue="1">
      <formula>Y23="ok"</formula>
    </cfRule>
    <cfRule type="expression" dxfId="38" priority="44" stopIfTrue="1">
      <formula>Y23=""</formula>
    </cfRule>
  </conditionalFormatting>
  <conditionalFormatting sqref="I23">
    <cfRule type="expression" dxfId="37" priority="41" stopIfTrue="1">
      <formula>X23="ok"</formula>
    </cfRule>
    <cfRule type="expression" dxfId="36" priority="42" stopIfTrue="1">
      <formula>X23=""</formula>
    </cfRule>
  </conditionalFormatting>
  <conditionalFormatting sqref="K23">
    <cfRule type="expression" dxfId="35" priority="39" stopIfTrue="1">
      <formula>Z23="ok"</formula>
    </cfRule>
    <cfRule type="expression" dxfId="34" priority="40" stopIfTrue="1">
      <formula>Z23=""</formula>
    </cfRule>
  </conditionalFormatting>
  <conditionalFormatting sqref="I22:K22">
    <cfRule type="expression" dxfId="33" priority="35" stopIfTrue="1">
      <formula>S21="ok"</formula>
    </cfRule>
    <cfRule type="expression" dxfId="32" priority="36" stopIfTrue="1">
      <formula>S21=""</formula>
    </cfRule>
  </conditionalFormatting>
  <conditionalFormatting sqref="L22">
    <cfRule type="expression" dxfId="31" priority="33" stopIfTrue="1">
      <formula>V22="ok"</formula>
    </cfRule>
    <cfRule type="expression" dxfId="30" priority="34" stopIfTrue="1">
      <formula>V22=""</formula>
    </cfRule>
  </conditionalFormatting>
  <conditionalFormatting sqref="P22">
    <cfRule type="expression" dxfId="29" priority="31" stopIfTrue="1">
      <formula>Z22="ok"</formula>
    </cfRule>
    <cfRule type="expression" dxfId="28" priority="32" stopIfTrue="1">
      <formula>Z22=""</formula>
    </cfRule>
  </conditionalFormatting>
  <conditionalFormatting sqref="D23:E23">
    <cfRule type="expression" dxfId="27" priority="25" stopIfTrue="1">
      <formula>S23="ok"</formula>
    </cfRule>
    <cfRule type="expression" dxfId="26" priority="26" stopIfTrue="1">
      <formula>S23=""</formula>
    </cfRule>
  </conditionalFormatting>
  <conditionalFormatting sqref="C23">
    <cfRule type="expression" dxfId="25" priority="27" stopIfTrue="1">
      <formula>R23="ok"</formula>
    </cfRule>
    <cfRule type="expression" dxfId="24" priority="28" stopIfTrue="1">
      <formula>R23=""</formula>
    </cfRule>
  </conditionalFormatting>
  <conditionalFormatting sqref="F23">
    <cfRule type="expression" dxfId="23" priority="29" stopIfTrue="1">
      <formula>U23="ok"</formula>
    </cfRule>
    <cfRule type="expression" dxfId="22" priority="30" stopIfTrue="1">
      <formula>U23=""</formula>
    </cfRule>
  </conditionalFormatting>
  <conditionalFormatting sqref="D21:E21">
    <cfRule type="expression" dxfId="21" priority="21" stopIfTrue="1">
      <formula>S21="ok"</formula>
    </cfRule>
    <cfRule type="expression" dxfId="20" priority="22" stopIfTrue="1">
      <formula>S21=""</formula>
    </cfRule>
  </conditionalFormatting>
  <conditionalFormatting sqref="C21">
    <cfRule type="expression" dxfId="19" priority="23" stopIfTrue="1">
      <formula>R21="ok"</formula>
    </cfRule>
    <cfRule type="expression" dxfId="18" priority="24" stopIfTrue="1">
      <formula>R21=""</formula>
    </cfRule>
  </conditionalFormatting>
  <conditionalFormatting sqref="F21">
    <cfRule type="expression" dxfId="17" priority="19" stopIfTrue="1">
      <formula>U21="ok"</formula>
    </cfRule>
    <cfRule type="expression" dxfId="16" priority="20" stopIfTrue="1">
      <formula>U21=""</formula>
    </cfRule>
  </conditionalFormatting>
  <conditionalFormatting sqref="G21">
    <cfRule type="expression" dxfId="15" priority="17" stopIfTrue="1">
      <formula>V21="ok"</formula>
    </cfRule>
    <cfRule type="expression" dxfId="14" priority="18" stopIfTrue="1">
      <formula>V21=""</formula>
    </cfRule>
  </conditionalFormatting>
  <conditionalFormatting sqref="D22:E22">
    <cfRule type="expression" dxfId="13" priority="13" stopIfTrue="1">
      <formula>S22="ok"</formula>
    </cfRule>
    <cfRule type="expression" dxfId="12" priority="14" stopIfTrue="1">
      <formula>S22=""</formula>
    </cfRule>
  </conditionalFormatting>
  <conditionalFormatting sqref="C22">
    <cfRule type="expression" dxfId="11" priority="15" stopIfTrue="1">
      <formula>R22="ok"</formula>
    </cfRule>
    <cfRule type="expression" dxfId="10" priority="16" stopIfTrue="1">
      <formula>R22=""</formula>
    </cfRule>
  </conditionalFormatting>
  <conditionalFormatting sqref="F22">
    <cfRule type="expression" dxfId="9" priority="11" stopIfTrue="1">
      <formula>U22="ok"</formula>
    </cfRule>
    <cfRule type="expression" dxfId="8" priority="12" stopIfTrue="1">
      <formula>U22=""</formula>
    </cfRule>
  </conditionalFormatting>
  <conditionalFormatting sqref="G22">
    <cfRule type="expression" dxfId="7" priority="9" stopIfTrue="1">
      <formula>V22="ok"</formula>
    </cfRule>
    <cfRule type="expression" dxfId="6" priority="10" stopIfTrue="1">
      <formula>V22=""</formula>
    </cfRule>
  </conditionalFormatting>
  <conditionalFormatting sqref="P19:P21">
    <cfRule type="expression" dxfId="5" priority="7" stopIfTrue="1">
      <formula>Z19="ok"</formula>
    </cfRule>
    <cfRule type="expression" dxfId="4" priority="8" stopIfTrue="1">
      <formula>Z19=""</formula>
    </cfRule>
  </conditionalFormatting>
  <conditionalFormatting sqref="P23 L23">
    <cfRule type="expression" dxfId="3" priority="3" stopIfTrue="1">
      <formula>AA24="ok"</formula>
    </cfRule>
    <cfRule type="expression" dxfId="2" priority="4" stopIfTrue="1">
      <formula>AA24=""</formula>
    </cfRule>
  </conditionalFormatting>
  <conditionalFormatting sqref="L26">
    <cfRule type="expression" dxfId="1" priority="1" stopIfTrue="1">
      <formula>V26="ok"</formula>
    </cfRule>
    <cfRule type="expression" dxfId="0" priority="2" stopIfTrue="1">
      <formula>V26=""</formula>
    </cfRule>
  </conditionalFormatting>
  <dataValidations xWindow="482" yWindow="622" count="26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 L17:L18 P23 L22:L23 L25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 O19:O62" xr:uid="{00000000-0002-0000-0000-00000C000000}">
      <formula1>IF(C13="T",FALSE,IF(N13="D",FALSE,TRUE))</formula1>
    </dataValidation>
    <dataValidation type="custom" showErrorMessage="1" errorTitle="Name of NGSB" error="Please enter the Name of Non-Government Standards Body." prompt="_x000a_" sqref="I13:I62" xr:uid="{00000000-0002-0000-0000-00000D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0E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0F000000}">
      <formula1>IF(ISNONTEXT(K13),FALSE,TRUE)</formula1>
    </dataValidation>
    <dataValidation type="custom" allowBlank="1" showErrorMessage="1" errorTitle="Last Name" error="Please enter the Last Name of the Participant." prompt="_x000a_" sqref="D13:D62" xr:uid="{00000000-0002-0000-0000-000010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1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2000000}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3:F62" xr:uid="{00000000-0002-0000-0000-000013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4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 P25:P62" xr:uid="{00000000-0002-0000-0000-000015000000}">
      <formula1>IF(C13="T",FALSE,TRUE)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4:P22" xr:uid="{00000000-0002-0000-0000-000016000000}">
      <formula1>IF(H14="T",FALSE,TRUE)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4:O18 L14:L16 L19:L21" xr:uid="{00000000-0002-0000-0000-000017000000}">
      <formula1>IF(E14="T",FALSE,IF(K14="D",FALSE,TRUE))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18000000}">
      <formula1>IF(C13="T",FALSE,IF(N13="D",IF(ISBLANK(O13),TRUE,FALSE),FALSE))</formula1>
    </dataValidation>
    <dataValidation type="custom" showErrorMessage="1" errorTitle="Employment Status" error="Complete only one column under Employment Status." sqref="H13:H62" xr:uid="{00000000-0002-0000-0000-000019000000}">
      <formula1>IF(XFB13="T",FALSE,IF(G13="D",FALSE,TRUE))</formula1>
    </dataValidation>
  </dataValidations>
  <hyperlinks>
    <hyperlink ref="G7" r:id="rId1" xr:uid="{00000000-0004-0000-0000-000000000000}"/>
    <hyperlink ref="F24" r:id="rId2" xr:uid="{00000000-0004-0000-0000-000001000000}"/>
    <hyperlink ref="F25" r:id="rId3" xr:uid="{00000000-0004-0000-0000-000002000000}"/>
    <hyperlink ref="F26" r:id="rId4" xr:uid="{00000000-0004-0000-0000-000003000000}"/>
    <hyperlink ref="F14" r:id="rId5" xr:uid="{AB31D7C4-A500-4A56-9081-4AA2F95B16E2}"/>
  </hyperlinks>
  <pageMargins left="0.5" right="0.5" top="0.5" bottom="0.5" header="0.5" footer="0.4"/>
  <pageSetup paperSize="5" scale="42" fitToHeight="0" orientation="landscape" r:id="rId6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53</v>
      </c>
    </row>
    <row r="3" spans="1:3" x14ac:dyDescent="0.25">
      <c r="A3" s="62" t="s">
        <v>81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82</v>
      </c>
    </row>
    <row r="6" spans="1:3" x14ac:dyDescent="0.25">
      <c r="A6" s="63">
        <v>1</v>
      </c>
      <c r="B6" s="71" t="s">
        <v>54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55</v>
      </c>
    </row>
    <row r="9" spans="1:3" x14ac:dyDescent="0.25">
      <c r="A9" s="63">
        <v>4</v>
      </c>
      <c r="B9" s="69" t="s">
        <v>83</v>
      </c>
    </row>
    <row r="10" spans="1:3" x14ac:dyDescent="0.25">
      <c r="A10" s="63">
        <v>5</v>
      </c>
      <c r="B10" s="69" t="s">
        <v>56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57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58</v>
      </c>
    </row>
    <row r="15" spans="1:3" x14ac:dyDescent="0.25">
      <c r="A15" s="63">
        <v>10</v>
      </c>
      <c r="B15" s="69" t="s">
        <v>59</v>
      </c>
    </row>
    <row r="16" spans="1:3" x14ac:dyDescent="0.25">
      <c r="A16" s="63">
        <v>11</v>
      </c>
      <c r="B16" s="70" t="s">
        <v>60</v>
      </c>
    </row>
    <row r="17" spans="1:2" x14ac:dyDescent="0.25">
      <c r="A17" s="63">
        <v>12</v>
      </c>
      <c r="B17" s="69" t="s">
        <v>61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62</v>
      </c>
    </row>
    <row r="27" spans="1:2" x14ac:dyDescent="0.25">
      <c r="A27" s="63">
        <v>22</v>
      </c>
      <c r="B27" s="69" t="s">
        <v>63</v>
      </c>
    </row>
    <row r="28" spans="1:2" x14ac:dyDescent="0.25">
      <c r="A28" s="63">
        <v>23</v>
      </c>
      <c r="B28" s="69" t="s">
        <v>64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65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66</v>
      </c>
    </row>
    <row r="35" spans="1:2" x14ac:dyDescent="0.25">
      <c r="A35" s="63">
        <v>30</v>
      </c>
      <c r="B35" s="70" t="s">
        <v>84</v>
      </c>
    </row>
    <row r="36" spans="1:2" x14ac:dyDescent="0.25">
      <c r="A36" s="63">
        <v>31</v>
      </c>
      <c r="B36" s="70" t="s">
        <v>67</v>
      </c>
    </row>
    <row r="37" spans="1:2" x14ac:dyDescent="0.25">
      <c r="A37" s="63">
        <v>32</v>
      </c>
      <c r="B37" s="69" t="s">
        <v>68</v>
      </c>
    </row>
    <row r="38" spans="1:2" x14ac:dyDescent="0.25">
      <c r="A38" s="63">
        <v>33</v>
      </c>
      <c r="B38" s="69" t="s">
        <v>69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70</v>
      </c>
    </row>
    <row r="41" spans="1:2" x14ac:dyDescent="0.25">
      <c r="A41" s="63">
        <v>36</v>
      </c>
      <c r="B41" s="69" t="s">
        <v>71</v>
      </c>
    </row>
    <row r="42" spans="1:2" x14ac:dyDescent="0.25">
      <c r="A42" s="63">
        <v>37</v>
      </c>
      <c r="B42" s="69" t="s">
        <v>85</v>
      </c>
    </row>
    <row r="43" spans="1:2" x14ac:dyDescent="0.25">
      <c r="A43" s="63">
        <v>38</v>
      </c>
      <c r="B43" s="69" t="s">
        <v>72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73</v>
      </c>
    </row>
    <row r="46" spans="1:2" x14ac:dyDescent="0.25">
      <c r="A46" s="63">
        <v>41</v>
      </c>
      <c r="B46" s="69" t="s">
        <v>74</v>
      </c>
    </row>
    <row r="47" spans="1:2" x14ac:dyDescent="0.25">
      <c r="A47" s="63">
        <v>42</v>
      </c>
      <c r="B47" s="69" t="s">
        <v>75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86</v>
      </c>
    </row>
    <row r="50" spans="1:2" x14ac:dyDescent="0.25">
      <c r="A50" s="63">
        <v>45</v>
      </c>
      <c r="B50" s="69" t="s">
        <v>87</v>
      </c>
    </row>
    <row r="51" spans="1:2" x14ac:dyDescent="0.25">
      <c r="A51" s="63">
        <v>46</v>
      </c>
      <c r="B51" s="69" t="s">
        <v>76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77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88</v>
      </c>
    </row>
    <row r="57" spans="1:2" x14ac:dyDescent="0.25">
      <c r="A57" s="63">
        <v>52</v>
      </c>
      <c r="B57" s="69" t="s">
        <v>109</v>
      </c>
    </row>
    <row r="58" spans="1:2" x14ac:dyDescent="0.25">
      <c r="A58" s="63">
        <v>53</v>
      </c>
      <c r="B58" s="69" t="s">
        <v>110</v>
      </c>
    </row>
    <row r="59" spans="1:2" x14ac:dyDescent="0.25">
      <c r="A59" s="63">
        <v>54</v>
      </c>
      <c r="B59" s="69" t="s">
        <v>89</v>
      </c>
    </row>
    <row r="60" spans="1:2" x14ac:dyDescent="0.25">
      <c r="A60" s="63">
        <v>55</v>
      </c>
      <c r="B60" s="69" t="s">
        <v>90</v>
      </c>
    </row>
    <row r="61" spans="1:2" x14ac:dyDescent="0.25">
      <c r="A61" s="63">
        <v>56</v>
      </c>
      <c r="B61" s="69" t="s">
        <v>91</v>
      </c>
    </row>
    <row r="62" spans="1:2" x14ac:dyDescent="0.25">
      <c r="A62" s="63">
        <v>57</v>
      </c>
      <c r="B62" s="69" t="s">
        <v>92</v>
      </c>
    </row>
    <row r="63" spans="1:2" x14ac:dyDescent="0.25">
      <c r="A63" s="63">
        <v>58</v>
      </c>
      <c r="B63" s="69" t="s">
        <v>93</v>
      </c>
    </row>
    <row r="64" spans="1:2" x14ac:dyDescent="0.25">
      <c r="A64" s="63">
        <v>59</v>
      </c>
      <c r="B64" s="69" t="s">
        <v>94</v>
      </c>
    </row>
    <row r="65" spans="1:2" x14ac:dyDescent="0.25">
      <c r="A65" s="63">
        <v>60</v>
      </c>
      <c r="B65" s="69" t="s">
        <v>95</v>
      </c>
    </row>
    <row r="66" spans="1:2" x14ac:dyDescent="0.25">
      <c r="A66" s="63">
        <v>61</v>
      </c>
      <c r="B66" s="69" t="s">
        <v>96</v>
      </c>
    </row>
    <row r="67" spans="1:2" x14ac:dyDescent="0.25">
      <c r="A67" s="63">
        <v>62</v>
      </c>
      <c r="B67" s="69" t="s">
        <v>97</v>
      </c>
    </row>
    <row r="68" spans="1:2" x14ac:dyDescent="0.25">
      <c r="A68" s="63">
        <v>63</v>
      </c>
      <c r="B68" s="69" t="s">
        <v>98</v>
      </c>
    </row>
    <row r="69" spans="1:2" x14ac:dyDescent="0.25">
      <c r="A69" s="63">
        <v>64</v>
      </c>
      <c r="B69" s="69" t="s">
        <v>99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107</v>
      </c>
    </row>
    <row r="72" spans="1:2" x14ac:dyDescent="0.25">
      <c r="A72" s="63">
        <v>67</v>
      </c>
      <c r="B72" s="69" t="s">
        <v>100</v>
      </c>
    </row>
    <row r="73" spans="1:2" x14ac:dyDescent="0.25">
      <c r="A73" s="63">
        <v>68</v>
      </c>
      <c r="B73" s="69" t="s">
        <v>101</v>
      </c>
    </row>
    <row r="74" spans="1:2" x14ac:dyDescent="0.25">
      <c r="A74" s="63">
        <v>69</v>
      </c>
      <c r="B74" s="69" t="s">
        <v>102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78</v>
      </c>
    </row>
    <row r="77" spans="1:2" x14ac:dyDescent="0.25">
      <c r="A77" s="63">
        <v>72</v>
      </c>
      <c r="B77" s="69" t="s">
        <v>79</v>
      </c>
    </row>
    <row r="78" spans="1:2" x14ac:dyDescent="0.25">
      <c r="A78" s="63">
        <v>73</v>
      </c>
      <c r="B78" s="69" t="s">
        <v>103</v>
      </c>
    </row>
    <row r="79" spans="1:2" x14ac:dyDescent="0.25">
      <c r="A79" s="63">
        <v>74</v>
      </c>
      <c r="B79" s="69" t="s">
        <v>104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80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2021-04-13T20:07:21Z</dcterms:modified>
</cp:coreProperties>
</file>