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2373927C-2C30-4CB1-A30C-56F5470876EC}" xr6:coauthVersionLast="45" xr6:coauthVersionMax="45" xr10:uidLastSave="{00000000-0000-0000-0000-000000000000}"/>
  <workbookProtection workbookPassword="E390" lockStructure="1"/>
  <bookViews>
    <workbookView xWindow="-24630" yWindow="2130" windowWidth="24585" windowHeight="1215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<sst xmlns="http://schemas.openxmlformats.org/spreadsheetml/2006/main" count="327" uniqueCount="179">
  <si>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</si>
  <si>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</si>
  <si>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</si>
  <si>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</si>
  <si>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</si>
  <si>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</si>
  <si>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</si>
  <si>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</si>
  <si>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</si>
  <si>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</si>
  <si>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</si>
  <si>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</si>
  <si>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</si>
  <si>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</si>
  <si>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</si>
  <si>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</si>
  <si>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</si>
  <si>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</si>
  <si>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</si>
  <si>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</si>
  <si>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</si>
  <si>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</si>
  <si>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</si>
  <si>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</si>
  <si>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</si>
  <si>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</si>
  <si>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</si>
  <si>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</si>
  <si>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</si>
  <si>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</si>
  <si>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</si>
  <si>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</si>
  <si>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</si>
  <si>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</si>
  <si>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</si>
  <si>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</si>
  <si>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</si>
  <si>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</si>
  <si>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</si>
  <si>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</si>
  <si>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</si>
  <si>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</si>
  <si>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</si>
  <si>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</si>
  <si>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</si>
  <si>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</si>
  <si>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</si>
  <si>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</si>
  <si>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</si>
  <si>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</si>
  <si>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</si>
  <si>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</si>
  <si>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</si>
  <si>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</si>
  <si>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</si>
  <si>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</si>
  <si>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</si>
  <si>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</si>
  <si>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</si>
  <si>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</si>
  <si>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</si>
  <si>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</si>
  <si>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</si>
  <si>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</si>
  <si>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</si>
  <si>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</si>
  <si>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</si>
  <si>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</si>
  <si>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</si>
  <si>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</si>
  <si>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</si>
  <si>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</si>
  <si>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</si>
  <si>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</si>
  <si>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</si>
  <si>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</si>
  <si>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</si>
  <si>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</si>
  <si>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</si>
  <si>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</si>
  <si>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</si>
  <si>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</si>
  <si>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</si>
  <si>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</si>
  <si>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</si>
  <si>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</si>
  <si>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</si>
  <si>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</si>
  <si>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</si>
  <si>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</si>
  <si>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</si>
  <si>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</si>
  <si>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</si>
  <si>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</si>
  <si>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</si>
  <si>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</si>
  <si>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</si>
  <si>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</si>
  <si>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</si>
  <si>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</si>
  <si>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</si>
  <si>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</si>
  <si>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</si>
  <si>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</si>
  <si>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</si>
  <si>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</si>
  <si>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</si>
  <si>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</si>
  <si>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</si>
  <si>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</si>
  <si>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</si>
  <si>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</si>
  <si>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</si>
  <si>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Hamilton</t>
  </si>
  <si>
    <t>Jennifer</t>
  </si>
  <si>
    <t>Jennifer.Hamilton@science.doe.gov</t>
  </si>
  <si>
    <t>(865) 576-0681</t>
  </si>
  <si>
    <t>I</t>
  </si>
  <si>
    <t>Srinivasan</t>
  </si>
  <si>
    <t>B. (Chino)</t>
  </si>
  <si>
    <t>Institute of Nuclear Material Management</t>
  </si>
  <si>
    <t>United States</t>
  </si>
  <si>
    <t> Secretary of INMM ASC N15</t>
  </si>
  <si>
    <t>  N15.8-2009 (R2015) – Methods of Nuclear Material Control, Special Nuclear Material (SNM) Control and Accounting Systems for Nuclear Power Plants ; Reaffirm standard</t>
  </si>
  <si>
    <t>N15.8 Methods of Nuclear Material Control, Special Nuclear Material (SNM) Control and Accounting Systems for Nuclear Power Plants</t>
  </si>
  <si>
    <t>Secretary of INMM ASC N15</t>
  </si>
  <si>
    <t>  N15.36-2010 – Measurement Control Program, Nondestructive Assay Measurement Control and Assurance; Revise standard</t>
  </si>
  <si>
    <t>N15.36 Measurement Control Program Nondestructive Assay Measurement Control and Assurance; Revise standard</t>
  </si>
  <si>
    <t> N15.28-1991 – Guide for Qualification and Certification of Safeguards Personnel; New standard replacing expired standard (in preparation)</t>
  </si>
  <si>
    <t> N15.56-2014 – Nondestructive Assay Program, Non-Destructive Assay Measurements of Nuclear Material Holdup: General Provisions; Revise standard</t>
  </si>
  <si>
    <t>N15.56 Nondestructive Assay Program, NonDestructive Assay Measurements of Nuclear Material Holdup: General Provisions</t>
  </si>
  <si>
    <t>N15.28 Guide for Qualification and Certification and Safeguards of Personnel</t>
  </si>
  <si>
    <t> Chair of INMM N15-5.1 Subcommittee </t>
  </si>
  <si>
    <t>  N15.51-2017 – Measurement Control Program, Nuclear Materials Analytical Chemistry Laboratory</t>
  </si>
  <si>
    <t>N15.51 Measurement Control Program, Nuclear Materials Analytical Chemistry Laboratory</t>
  </si>
  <si>
    <t>International Organization for Standardization</t>
  </si>
  <si>
    <t>Switzerland</t>
  </si>
  <si>
    <t>ISO/TC 85</t>
  </si>
  <si>
    <t>ISO/TC 85 Nuclear Energy, nuclear technologies, and radiological protection standards</t>
  </si>
  <si>
    <t>ASTM International</t>
  </si>
  <si>
    <t>C26</t>
  </si>
  <si>
    <t>C26 Nuclear Fuel Cycle</t>
  </si>
  <si>
    <t>b.srinivasan@science.doe.gov</t>
  </si>
  <si>
    <t>D</t>
  </si>
  <si>
    <t>Sellers</t>
  </si>
  <si>
    <t>Joseph</t>
  </si>
  <si>
    <t>jr.sellers@science.doe.gov</t>
  </si>
  <si>
    <t>National Fire Protection Agency</t>
  </si>
  <si>
    <t>Water Spray Fixed System</t>
  </si>
  <si>
    <t>WAS-AAA</t>
  </si>
  <si>
    <t>V</t>
  </si>
  <si>
    <t>Principal</t>
  </si>
  <si>
    <t>NFPA 15, Standard for Water Spray Fixed Systems</t>
  </si>
  <si>
    <t>Wildland Fire Management</t>
  </si>
  <si>
    <t>WFM-AAA</t>
  </si>
  <si>
    <t>NFPA 1051, Standard for Wildland Firefighting Professional Qualifications
NFPA 1140, Standards for Wildland Firefighting
NFPA 1143, Standard for Wildland Fire Management
NFPA 1145, Guide for the Use of Class A Foams in Fire Fighting</t>
  </si>
  <si>
    <t>Water Tanks</t>
  </si>
  <si>
    <t>WAT-AAA</t>
  </si>
  <si>
    <t>NFPA 22, Standard for Water Tanks for Private Fire Protection</t>
  </si>
  <si>
    <t>Building Construction</t>
  </si>
  <si>
    <t>BLD-BLC</t>
  </si>
  <si>
    <t>NFPA 220, Standard on Types of Building Construction
NFPA 221, Standard for High Challenge Fire Walls, Fire Walls, and Fire Barrier Walls
NFPA 5000, Building Construction and Safety Code</t>
  </si>
  <si>
    <t>Saidi</t>
  </si>
  <si>
    <t>John</t>
  </si>
  <si>
    <t>john.saidi@science.doe.gov</t>
  </si>
  <si>
    <t>NFPA 25</t>
  </si>
  <si>
    <t>NFPA 25 Standard for the Inspection, Testing, and Maintenance of Water-Based Fire Protection Systems</t>
  </si>
  <si>
    <t>Standard for the Inspection, Testing, and Maintenance of Water-Based Fire Protection Systems</t>
  </si>
  <si>
    <t>SC Consolidated Service Center</t>
  </si>
  <si>
    <t>Senior Program Analyst, CSC Technical Standards Manager</t>
  </si>
  <si>
    <t>NV</t>
  </si>
  <si>
    <t>William</t>
  </si>
  <si>
    <t xml:space="preserve">Salsbury </t>
  </si>
  <si>
    <t>William.Salsbury@Science.DOE.gov</t>
  </si>
  <si>
    <t>Health Physics Society</t>
  </si>
  <si>
    <t>ANSI N43</t>
  </si>
  <si>
    <t>ANSI N43.3</t>
  </si>
  <si>
    <t>Chairperson</t>
  </si>
  <si>
    <t>Radiation Safety for Installations Using Non-Medical X-Ray and Sealed Gamma-Ray Sources, Energies up to 10 MeV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</si>
</sst>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5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16C96B70-5F54-447D-AE2D-3120AABA7AF2}"/>
  </cellStyles>
  <dxfs count="49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D25" activePane="bottomRight" state="frozen"/>
      <selection pane="topRight" activeCell="C1" sqref="C1"/>
      <selection pane="bottomLeft" activeCell="A11" sqref="A11"/>
      <selection pane="bottomRight" activeCell="L17" sqref="L17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8" t="s">
        <v>39</v>
      </c>
      <c r="D1" s="108"/>
      <c r="E1" s="108"/>
      <c r="F1" s="108"/>
      <c r="G1" s="108"/>
      <c r="H1" s="108"/>
      <c r="I1" s="108"/>
      <c r="J1" s="108"/>
      <c r="K1" s="60"/>
      <c r="L1" s="36" t="s">
        <v>112</v>
      </c>
      <c r="M1" s="96" t="str">
        <f>IF(AND(M2="",M6=""),"Status:  OK","")</f>
        <v>Status:  OK</v>
      </c>
      <c r="N1" s="96"/>
      <c r="O1" s="96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7" t="str">
        <f>IF(IF(OR(ISBLANK(C3),ISBLANK(H3),ISBLANK(C5),ISBLANK(H5),ISBLANK(C7),ISBLANK(G7),ISBLANK(C9)),1,0)=0,"","Missing or incorrect submitter      information")</f>
        <v/>
      </c>
      <c r="N2" s="97"/>
      <c r="O2" s="97"/>
    </row>
    <row r="3" spans="1:101" s="6" customFormat="1" ht="17.399999999999999" thickBot="1" x14ac:dyDescent="0.3">
      <c r="A3" s="111" t="s">
        <v>44</v>
      </c>
      <c r="B3" s="112"/>
      <c r="C3" s="121" t="s">
        <v>113</v>
      </c>
      <c r="D3" s="122"/>
      <c r="E3" s="19"/>
      <c r="F3" s="19"/>
      <c r="G3" s="29" t="s">
        <v>45</v>
      </c>
      <c r="H3" s="88" t="s">
        <v>114</v>
      </c>
      <c r="I3" s="19"/>
      <c r="M3" s="97"/>
      <c r="N3" s="97"/>
      <c r="O3" s="97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7"/>
      <c r="N4" s="97"/>
      <c r="O4" s="97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11" t="s">
        <v>46</v>
      </c>
      <c r="B5" s="112"/>
      <c r="C5" s="121" t="s">
        <v>169</v>
      </c>
      <c r="D5" s="122"/>
      <c r="E5" s="115" t="s">
        <v>53</v>
      </c>
      <c r="F5" s="115"/>
      <c r="G5" s="115"/>
      <c r="H5" s="89">
        <v>0</v>
      </c>
      <c r="I5" s="99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SC Consolidated Service Center</v>
      </c>
      <c r="J5" s="100"/>
      <c r="K5" s="100"/>
      <c r="L5" s="100"/>
      <c r="M5" s="100"/>
      <c r="N5" s="100"/>
      <c r="O5" s="100"/>
      <c r="P5" s="100"/>
      <c r="Q5" s="100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8" t="str">
        <f>IF(OR(COUNTIF(B13:B62,"ok")=0,COUNTIF(B13:B62,"Incomplete")&gt;0),"Missing or incorrect information in data entry section","")</f>
        <v/>
      </c>
      <c r="N6" s="98"/>
      <c r="O6" s="98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6" t="s">
        <v>4</v>
      </c>
      <c r="B7" s="116"/>
      <c r="C7" s="121" t="s">
        <v>116</v>
      </c>
      <c r="D7" s="122"/>
      <c r="F7" s="33" t="s">
        <v>106</v>
      </c>
      <c r="G7" s="109" t="s">
        <v>115</v>
      </c>
      <c r="H7" s="110"/>
      <c r="I7" s="19"/>
      <c r="J7" s="19"/>
      <c r="M7" s="98"/>
      <c r="N7" s="98"/>
      <c r="O7" s="98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8"/>
      <c r="N8" s="98"/>
      <c r="O8" s="98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5" t="s">
        <v>6</v>
      </c>
      <c r="B9" s="117"/>
      <c r="C9" s="87">
        <v>44127</v>
      </c>
      <c r="D9" s="61"/>
      <c r="E9" s="61"/>
      <c r="F9" s="61"/>
      <c r="G9" s="61"/>
      <c r="H9" s="61"/>
      <c r="I9" s="59"/>
      <c r="J9" s="26"/>
      <c r="M9" s="107" t="s">
        <v>51</v>
      </c>
      <c r="N9" s="107"/>
      <c r="O9" s="107"/>
      <c r="P9" s="107"/>
      <c r="Q9" s="58"/>
      <c r="R9" s="101" t="s">
        <v>38</v>
      </c>
      <c r="S9" s="102"/>
      <c r="T9" s="102"/>
      <c r="U9" s="103"/>
      <c r="V9" s="107" t="s">
        <v>38</v>
      </c>
      <c r="W9" s="107"/>
      <c r="X9" s="107"/>
      <c r="Y9" s="107"/>
      <c r="Z9" s="107" t="s">
        <v>38</v>
      </c>
      <c r="AA9" s="107"/>
      <c r="AB9" s="107"/>
      <c r="AC9" s="107" t="s">
        <v>38</v>
      </c>
      <c r="AD9" s="107"/>
      <c r="AE9" s="107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7"/>
      <c r="N10" s="107"/>
      <c r="O10" s="107"/>
      <c r="P10" s="107"/>
      <c r="Q10" s="58"/>
      <c r="R10" s="104"/>
      <c r="S10" s="105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8" t="s">
        <v>0</v>
      </c>
      <c r="B11" s="118" t="s">
        <v>2</v>
      </c>
      <c r="C11" s="113" t="s">
        <v>47</v>
      </c>
      <c r="D11" s="113" t="s">
        <v>42</v>
      </c>
      <c r="E11" s="113" t="s">
        <v>43</v>
      </c>
      <c r="F11" s="113" t="s">
        <v>107</v>
      </c>
      <c r="G11" s="107" t="s">
        <v>40</v>
      </c>
      <c r="H11" s="107"/>
      <c r="I11" s="113" t="s">
        <v>37</v>
      </c>
      <c r="J11" s="113" t="s">
        <v>36</v>
      </c>
      <c r="K11" s="113" t="s">
        <v>35</v>
      </c>
      <c r="L11" s="101" t="s">
        <v>52</v>
      </c>
      <c r="M11" s="113" t="s">
        <v>49</v>
      </c>
      <c r="N11" s="107" t="s">
        <v>33</v>
      </c>
      <c r="O11" s="107"/>
      <c r="P11" s="107" t="s">
        <v>109</v>
      </c>
      <c r="Q11" s="4"/>
      <c r="R11" s="123" t="s">
        <v>7</v>
      </c>
      <c r="S11" s="107" t="str">
        <f>D11&amp;" Status"</f>
        <v xml:space="preserve"> Last Name
of Non-Government Standards Body (NGSB)
Participant Status</v>
      </c>
      <c r="T11" s="107" t="str">
        <f>E11&amp;" Status"</f>
        <v xml:space="preserve"> First Name
of Non-Government Standards Body (NGSB)
Participant Status</v>
      </c>
      <c r="U11" s="103" t="str">
        <f>F11&amp;" Status"</f>
        <v xml:space="preserve"> Email Address
of Non-Government Standards Body (NGSB)
Participant Status</v>
      </c>
      <c r="V11" s="107" t="str">
        <f>G11</f>
        <v xml:space="preserve"> Employment Status (Complete One Column only for Each Row)</v>
      </c>
      <c r="W11" s="107"/>
      <c r="X11" s="107" t="str">
        <f>I11&amp;" Status"</f>
        <v xml:space="preserve"> Name of Non-Government Standards Body (NGSB) Status</v>
      </c>
      <c r="Y11" s="107" t="str">
        <f>J11&amp;" Status"</f>
        <v xml:space="preserve"> Country of Non-Government Standards Body (NGSB) Status</v>
      </c>
      <c r="Z11" s="107" t="str">
        <f>K11&amp;" Status"</f>
        <v xml:space="preserve"> Name of Main Committee Status</v>
      </c>
      <c r="AA11" s="107" t="str">
        <f>L11&amp;" Status"</f>
        <v xml:space="preserve"> Name and/or Number of Activity (e.g., committee, sub-committee, working group, task group) Status</v>
      </c>
      <c r="AB11" s="107" t="str">
        <f>M11&amp;" Status"</f>
        <v xml:space="preserve"> Voting Status:
'V' for Voting or
'NV' for Nonvoting Status</v>
      </c>
      <c r="AC11" s="107" t="str">
        <f>N11</f>
        <v xml:space="preserve"> Representation (Complete One Column only for Each Row)</v>
      </c>
      <c r="AD11" s="107"/>
      <c r="AE11" s="107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9"/>
      <c r="B12" s="119"/>
      <c r="C12" s="114"/>
      <c r="D12" s="120"/>
      <c r="E12" s="120"/>
      <c r="F12" s="120"/>
      <c r="G12" s="52" t="s">
        <v>48</v>
      </c>
      <c r="H12" s="52" t="s">
        <v>41</v>
      </c>
      <c r="I12" s="114"/>
      <c r="J12" s="114"/>
      <c r="K12" s="114"/>
      <c r="L12" s="124"/>
      <c r="M12" s="114"/>
      <c r="N12" s="50" t="s">
        <v>50</v>
      </c>
      <c r="O12" s="50" t="s">
        <v>34</v>
      </c>
      <c r="P12" s="113"/>
      <c r="Q12" s="20"/>
      <c r="R12" s="123"/>
      <c r="S12" s="107"/>
      <c r="T12" s="107"/>
      <c r="U12" s="106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7"/>
      <c r="Y12" s="107"/>
      <c r="Z12" s="107"/>
      <c r="AA12" s="107"/>
      <c r="AB12" s="107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7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32.6" thickTop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117</v>
      </c>
      <c r="D13" s="73" t="s">
        <v>118</v>
      </c>
      <c r="E13" s="73" t="s">
        <v>119</v>
      </c>
      <c r="F13" s="78" t="s">
        <v>142</v>
      </c>
      <c r="G13" s="74" t="s">
        <v>143</v>
      </c>
      <c r="H13" s="74"/>
      <c r="I13" s="73" t="s">
        <v>120</v>
      </c>
      <c r="J13" s="73" t="s">
        <v>121</v>
      </c>
      <c r="K13" s="73" t="s">
        <v>122</v>
      </c>
      <c r="L13" s="75" t="s">
        <v>123</v>
      </c>
      <c r="M13" s="74" t="s">
        <v>170</v>
      </c>
      <c r="N13" s="74" t="s">
        <v>143</v>
      </c>
      <c r="O13" s="74"/>
      <c r="P13" s="76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05.6" x14ac:dyDescent="0.25">
      <c r="A14" s="12">
        <v>2</v>
      </c>
      <c r="B14" s="37" t="str">
        <f t="shared" si="0"/>
        <v>ok</v>
      </c>
      <c r="C14" s="77" t="s">
        <v>117</v>
      </c>
      <c r="D14" s="78" t="s">
        <v>118</v>
      </c>
      <c r="E14" s="78" t="s">
        <v>119</v>
      </c>
      <c r="F14" s="78" t="s">
        <v>142</v>
      </c>
      <c r="G14" s="79" t="s">
        <v>143</v>
      </c>
      <c r="H14" s="79"/>
      <c r="I14" s="78" t="s">
        <v>120</v>
      </c>
      <c r="J14" s="78" t="s">
        <v>121</v>
      </c>
      <c r="K14" s="78" t="s">
        <v>125</v>
      </c>
      <c r="L14" s="80" t="s">
        <v>126</v>
      </c>
      <c r="M14" s="79" t="s">
        <v>170</v>
      </c>
      <c r="N14" s="79" t="s">
        <v>143</v>
      </c>
      <c r="O14" s="79"/>
      <c r="P14" s="81" t="s">
        <v>127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18.8" x14ac:dyDescent="0.25">
      <c r="A15" s="12">
        <v>3</v>
      </c>
      <c r="B15" s="37" t="str">
        <f t="shared" si="0"/>
        <v>ok</v>
      </c>
      <c r="C15" s="77" t="s">
        <v>117</v>
      </c>
      <c r="D15" s="78" t="s">
        <v>118</v>
      </c>
      <c r="E15" s="78" t="s">
        <v>119</v>
      </c>
      <c r="F15" s="78" t="s">
        <v>142</v>
      </c>
      <c r="G15" s="79" t="s">
        <v>143</v>
      </c>
      <c r="H15" s="79"/>
      <c r="I15" s="78" t="s">
        <v>120</v>
      </c>
      <c r="J15" s="78" t="s">
        <v>121</v>
      </c>
      <c r="K15" s="78" t="s">
        <v>125</v>
      </c>
      <c r="L15" s="80" t="s">
        <v>129</v>
      </c>
      <c r="M15" s="79" t="s">
        <v>170</v>
      </c>
      <c r="N15" s="79" t="s">
        <v>143</v>
      </c>
      <c r="O15" s="79"/>
      <c r="P15" s="81" t="s">
        <v>130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18.8" x14ac:dyDescent="0.25">
      <c r="A16" s="12">
        <v>4</v>
      </c>
      <c r="B16" s="37" t="str">
        <f t="shared" si="0"/>
        <v>ok</v>
      </c>
      <c r="C16" s="77" t="s">
        <v>117</v>
      </c>
      <c r="D16" s="78" t="s">
        <v>118</v>
      </c>
      <c r="E16" s="78" t="s">
        <v>119</v>
      </c>
      <c r="F16" s="78" t="s">
        <v>142</v>
      </c>
      <c r="G16" s="79" t="s">
        <v>143</v>
      </c>
      <c r="H16" s="79"/>
      <c r="I16" s="78" t="s">
        <v>120</v>
      </c>
      <c r="J16" s="78" t="s">
        <v>121</v>
      </c>
      <c r="K16" s="78" t="s">
        <v>125</v>
      </c>
      <c r="L16" s="80" t="s">
        <v>128</v>
      </c>
      <c r="M16" s="79" t="s">
        <v>170</v>
      </c>
      <c r="N16" s="79" t="s">
        <v>143</v>
      </c>
      <c r="O16" s="79"/>
      <c r="P16" s="81" t="s">
        <v>131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79.2" x14ac:dyDescent="0.25">
      <c r="A17" s="12">
        <v>5</v>
      </c>
      <c r="B17" s="37" t="str">
        <f t="shared" si="0"/>
        <v>ok</v>
      </c>
      <c r="C17" s="77" t="s">
        <v>117</v>
      </c>
      <c r="D17" s="78" t="s">
        <v>118</v>
      </c>
      <c r="E17" s="78" t="s">
        <v>119</v>
      </c>
      <c r="F17" s="78" t="s">
        <v>142</v>
      </c>
      <c r="G17" s="79" t="s">
        <v>143</v>
      </c>
      <c r="H17" s="79"/>
      <c r="I17" s="78" t="s">
        <v>120</v>
      </c>
      <c r="J17" s="78" t="s">
        <v>121</v>
      </c>
      <c r="K17" s="78" t="s">
        <v>132</v>
      </c>
      <c r="L17" s="80" t="s">
        <v>133</v>
      </c>
      <c r="M17" s="79" t="s">
        <v>170</v>
      </c>
      <c r="N17" s="79" t="s">
        <v>143</v>
      </c>
      <c r="O17" s="79"/>
      <c r="P17" s="81" t="s">
        <v>134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6" x14ac:dyDescent="0.25">
      <c r="A18" s="12">
        <v>6</v>
      </c>
      <c r="B18" s="37" t="str">
        <f t="shared" si="0"/>
        <v>ok</v>
      </c>
      <c r="C18" s="77" t="s">
        <v>117</v>
      </c>
      <c r="D18" s="78" t="s">
        <v>118</v>
      </c>
      <c r="E18" s="78" t="s">
        <v>119</v>
      </c>
      <c r="F18" s="78" t="s">
        <v>142</v>
      </c>
      <c r="G18" s="79" t="s">
        <v>143</v>
      </c>
      <c r="H18" s="79"/>
      <c r="I18" s="78" t="s">
        <v>135</v>
      </c>
      <c r="J18" s="78" t="s">
        <v>136</v>
      </c>
      <c r="K18" s="78" t="s">
        <v>137</v>
      </c>
      <c r="L18" s="80" t="s">
        <v>138</v>
      </c>
      <c r="M18" s="79" t="s">
        <v>170</v>
      </c>
      <c r="N18" s="79" t="s">
        <v>143</v>
      </c>
      <c r="O18" s="79"/>
      <c r="P18" s="80" t="s">
        <v>138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7" thickBot="1" x14ac:dyDescent="0.3">
      <c r="A19" s="12">
        <v>7</v>
      </c>
      <c r="B19" s="37" t="str">
        <f t="shared" si="0"/>
        <v>ok</v>
      </c>
      <c r="C19" s="77" t="s">
        <v>117</v>
      </c>
      <c r="D19" s="78" t="s">
        <v>118</v>
      </c>
      <c r="E19" s="78" t="s">
        <v>119</v>
      </c>
      <c r="F19" s="78" t="s">
        <v>142</v>
      </c>
      <c r="G19" s="79" t="s">
        <v>143</v>
      </c>
      <c r="H19" s="79"/>
      <c r="I19" s="78" t="s">
        <v>139</v>
      </c>
      <c r="J19" s="78" t="s">
        <v>121</v>
      </c>
      <c r="K19" s="78" t="s">
        <v>140</v>
      </c>
      <c r="L19" s="80" t="s">
        <v>141</v>
      </c>
      <c r="M19" s="79" t="s">
        <v>170</v>
      </c>
      <c r="N19" s="79" t="s">
        <v>143</v>
      </c>
      <c r="O19" s="79"/>
      <c r="P19" s="81" t="s">
        <v>141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40.200000000000003" thickTop="1" x14ac:dyDescent="0.25">
      <c r="A20" s="12">
        <v>8</v>
      </c>
      <c r="B20" s="37" t="str">
        <f t="shared" si="0"/>
        <v>ok</v>
      </c>
      <c r="C20" s="77" t="s">
        <v>117</v>
      </c>
      <c r="D20" s="78" t="s">
        <v>144</v>
      </c>
      <c r="E20" s="78" t="s">
        <v>145</v>
      </c>
      <c r="F20" s="78" t="s">
        <v>146</v>
      </c>
      <c r="G20" s="79" t="s">
        <v>143</v>
      </c>
      <c r="H20" s="79"/>
      <c r="I20" s="78" t="s">
        <v>147</v>
      </c>
      <c r="J20" s="78" t="s">
        <v>121</v>
      </c>
      <c r="K20" s="78" t="s">
        <v>148</v>
      </c>
      <c r="L20" s="80" t="s">
        <v>149</v>
      </c>
      <c r="M20" s="79" t="s">
        <v>150</v>
      </c>
      <c r="N20" s="79"/>
      <c r="O20" s="79" t="s">
        <v>151</v>
      </c>
      <c r="P20" s="90" t="s">
        <v>152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05.6" x14ac:dyDescent="0.25">
      <c r="A21" s="12">
        <v>9</v>
      </c>
      <c r="B21" s="37" t="str">
        <f t="shared" si="0"/>
        <v>ok</v>
      </c>
      <c r="C21" s="77" t="s">
        <v>117</v>
      </c>
      <c r="D21" s="78" t="s">
        <v>144</v>
      </c>
      <c r="E21" s="78" t="s">
        <v>145</v>
      </c>
      <c r="F21" s="78" t="s">
        <v>146</v>
      </c>
      <c r="G21" s="79" t="s">
        <v>143</v>
      </c>
      <c r="H21" s="79"/>
      <c r="I21" s="78" t="s">
        <v>147</v>
      </c>
      <c r="J21" s="78" t="s">
        <v>121</v>
      </c>
      <c r="K21" s="78" t="s">
        <v>153</v>
      </c>
      <c r="L21" s="80" t="s">
        <v>154</v>
      </c>
      <c r="M21" s="79" t="s">
        <v>150</v>
      </c>
      <c r="N21" s="79"/>
      <c r="O21" s="79" t="s">
        <v>151</v>
      </c>
      <c r="P21" s="91" t="s">
        <v>155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9.6" x14ac:dyDescent="0.25">
      <c r="A22" s="12">
        <v>10</v>
      </c>
      <c r="B22" s="37" t="str">
        <f t="shared" si="0"/>
        <v>ok</v>
      </c>
      <c r="C22" s="77" t="s">
        <v>117</v>
      </c>
      <c r="D22" s="78" t="s">
        <v>144</v>
      </c>
      <c r="E22" s="78" t="s">
        <v>145</v>
      </c>
      <c r="F22" s="78" t="s">
        <v>146</v>
      </c>
      <c r="G22" s="79" t="s">
        <v>143</v>
      </c>
      <c r="H22" s="79"/>
      <c r="I22" s="78" t="s">
        <v>147</v>
      </c>
      <c r="J22" s="78" t="s">
        <v>121</v>
      </c>
      <c r="K22" s="78" t="s">
        <v>156</v>
      </c>
      <c r="L22" s="80" t="s">
        <v>157</v>
      </c>
      <c r="M22" s="79" t="s">
        <v>150</v>
      </c>
      <c r="N22" s="79"/>
      <c r="O22" s="79" t="s">
        <v>151</v>
      </c>
      <c r="P22" s="92" t="s">
        <v>158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93" thickBot="1" x14ac:dyDescent="0.3">
      <c r="A23" s="12">
        <v>11</v>
      </c>
      <c r="B23" s="37" t="str">
        <f t="shared" si="0"/>
        <v>ok</v>
      </c>
      <c r="C23" s="77" t="s">
        <v>117</v>
      </c>
      <c r="D23" s="78" t="s">
        <v>144</v>
      </c>
      <c r="E23" s="78" t="s">
        <v>145</v>
      </c>
      <c r="F23" s="78" t="s">
        <v>146</v>
      </c>
      <c r="G23" s="79" t="s">
        <v>143</v>
      </c>
      <c r="H23" s="79"/>
      <c r="I23" s="78" t="s">
        <v>147</v>
      </c>
      <c r="J23" s="78" t="s">
        <v>121</v>
      </c>
      <c r="K23" s="78" t="s">
        <v>159</v>
      </c>
      <c r="L23" s="80" t="s">
        <v>160</v>
      </c>
      <c r="M23" s="79" t="s">
        <v>150</v>
      </c>
      <c r="N23" s="79"/>
      <c r="O23" s="79" t="s">
        <v>151</v>
      </c>
      <c r="P23" s="93" t="s">
        <v>161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80.400000000000006" thickTop="1" thickBot="1" x14ac:dyDescent="0.3">
      <c r="A24" s="12">
        <v>12</v>
      </c>
      <c r="B24" s="37" t="str">
        <f t="shared" si="0"/>
        <v>ok</v>
      </c>
      <c r="C24" s="77" t="s">
        <v>117</v>
      </c>
      <c r="D24" s="78" t="s">
        <v>162</v>
      </c>
      <c r="E24" s="78" t="s">
        <v>163</v>
      </c>
      <c r="F24" s="78" t="s">
        <v>164</v>
      </c>
      <c r="G24" s="79" t="s">
        <v>143</v>
      </c>
      <c r="H24" s="79"/>
      <c r="I24" s="78" t="s">
        <v>147</v>
      </c>
      <c r="J24" s="78" t="s">
        <v>121</v>
      </c>
      <c r="K24" s="78" t="s">
        <v>165</v>
      </c>
      <c r="L24" s="80" t="s">
        <v>166</v>
      </c>
      <c r="M24" s="79" t="s">
        <v>150</v>
      </c>
      <c r="N24" s="79" t="s">
        <v>143</v>
      </c>
      <c r="O24" s="79"/>
      <c r="P24" s="94" t="s">
        <v>167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75.599999999999994" thickTop="1" x14ac:dyDescent="0.25">
      <c r="A25" s="12">
        <v>13</v>
      </c>
      <c r="B25" s="37" t="str">
        <f t="shared" si="0"/>
        <v>ok</v>
      </c>
      <c r="C25" s="77" t="s">
        <v>117</v>
      </c>
      <c r="D25" s="78" t="s">
        <v>172</v>
      </c>
      <c r="E25" s="78" t="s">
        <v>171</v>
      </c>
      <c r="F25" s="78" t="s">
        <v>173</v>
      </c>
      <c r="G25" s="79" t="s">
        <v>143</v>
      </c>
      <c r="H25" s="79"/>
      <c r="I25" s="78" t="s">
        <v>174</v>
      </c>
      <c r="J25" s="78" t="s">
        <v>121</v>
      </c>
      <c r="K25" s="74" t="s">
        <v>175</v>
      </c>
      <c r="L25" s="75" t="s">
        <v>176</v>
      </c>
      <c r="M25" s="79" t="s">
        <v>150</v>
      </c>
      <c r="N25" s="79"/>
      <c r="O25" s="79" t="s">
        <v>177</v>
      </c>
      <c r="P25" s="95" t="s">
        <v>178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8K/3BYZp+qvb/VniSywMQvePAZGFlbn9TjjGPxUZvdVtAZVx+RCB1JtqsB2dMtkpoSCI7xmzQzJB8crXfyZG7Q==" saltValue="jNEsUHrMySd2AKw/Zo0yz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8" priority="114" stopIfTrue="1" operator="equal">
      <formula>"ok"</formula>
    </cfRule>
    <cfRule type="cellIs" dxfId="47" priority="115" stopIfTrue="1" operator="equal">
      <formula>"Incomplete"</formula>
    </cfRule>
  </conditionalFormatting>
  <conditionalFormatting sqref="M13:N62 D13:E62">
    <cfRule type="expression" dxfId="46" priority="139" stopIfTrue="1">
      <formula>S13="ok"</formula>
    </cfRule>
    <cfRule type="expression" dxfId="45" priority="140" stopIfTrue="1">
      <formula>S13=""</formula>
    </cfRule>
  </conditionalFormatting>
  <conditionalFormatting sqref="AE13:AE62 X13:AB62">
    <cfRule type="cellIs" dxfId="44" priority="100" stopIfTrue="1" operator="equal">
      <formula>"ok"</formula>
    </cfRule>
    <cfRule type="cellIs" dxfId="43" priority="101" stopIfTrue="1" operator="equal">
      <formula>""</formula>
    </cfRule>
  </conditionalFormatting>
  <conditionalFormatting sqref="C3">
    <cfRule type="expression" dxfId="42" priority="61">
      <formula>ISNONTEXT(C3)</formula>
    </cfRule>
  </conditionalFormatting>
  <conditionalFormatting sqref="H3">
    <cfRule type="expression" dxfId="41" priority="57">
      <formula>ISNONTEXT(H3)</formula>
    </cfRule>
  </conditionalFormatting>
  <conditionalFormatting sqref="H5">
    <cfRule type="expression" dxfId="40" priority="54">
      <formula>IF(ISNUMBER(H5),IF(AND(H5&gt;=0,H5&lt;=77),FALSE,TRUE),TRUE)</formula>
    </cfRule>
  </conditionalFormatting>
  <conditionalFormatting sqref="C9">
    <cfRule type="expression" dxfId="39" priority="47">
      <formula>ISNUMBER(C9)</formula>
    </cfRule>
  </conditionalFormatting>
  <conditionalFormatting sqref="M1">
    <cfRule type="expression" dxfId="38" priority="45">
      <formula>IF($M$1="",FALSE,TRUE)</formula>
    </cfRule>
  </conditionalFormatting>
  <conditionalFormatting sqref="I13:L18 I20:L24 J19:L19 I26:L62 I25:J25">
    <cfRule type="expression" dxfId="37" priority="41" stopIfTrue="1">
      <formula>X13="ok"</formula>
    </cfRule>
    <cfRule type="expression" dxfId="36" priority="42" stopIfTrue="1">
      <formula>X13=""</formula>
    </cfRule>
  </conditionalFormatting>
  <conditionalFormatting sqref="P13:P17 P19:P24 P26:P62">
    <cfRule type="expression" dxfId="35" priority="181" stopIfTrue="1">
      <formula>AE13="ok"</formula>
    </cfRule>
    <cfRule type="expression" dxfId="34" priority="182" stopIfTrue="1">
      <formula>AE13=""</formula>
    </cfRule>
  </conditionalFormatting>
  <conditionalFormatting sqref="O13:O62">
    <cfRule type="expression" dxfId="33" priority="187" stopIfTrue="1">
      <formula>AD13="ok"</formula>
    </cfRule>
    <cfRule type="expression" dxfId="32" priority="188" stopIfTrue="1">
      <formula>AD13=""</formula>
    </cfRule>
  </conditionalFormatting>
  <conditionalFormatting sqref="AC13:AC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AD13:AD62">
    <cfRule type="cellIs" dxfId="29" priority="31" stopIfTrue="1" operator="equal">
      <formula>"ok"</formula>
    </cfRule>
    <cfRule type="cellIs" dxfId="28" priority="32" stopIfTrue="1" operator="equal">
      <formula>""</formula>
    </cfRule>
  </conditionalFormatting>
  <conditionalFormatting sqref="R13:R62">
    <cfRule type="cellIs" dxfId="27" priority="27" stopIfTrue="1" operator="equal">
      <formula>"ok"</formula>
    </cfRule>
    <cfRule type="cellIs" dxfId="26" priority="28" stopIfTrue="1" operator="equal">
      <formula>""</formula>
    </cfRule>
  </conditionalFormatting>
  <conditionalFormatting sqref="G7:H7">
    <cfRule type="expression" dxfId="25" priority="24">
      <formula>ISNONTEXT(G7)</formula>
    </cfRule>
  </conditionalFormatting>
  <conditionalFormatting sqref="C13:C62">
    <cfRule type="expression" dxfId="24" priority="197" stopIfTrue="1">
      <formula>R13="ok"</formula>
    </cfRule>
    <cfRule type="expression" dxfId="23" priority="198" stopIfTrue="1">
      <formula>R13=""</formula>
    </cfRule>
  </conditionalFormatting>
  <conditionalFormatting sqref="S13:U62">
    <cfRule type="cellIs" dxfId="22" priority="21" stopIfTrue="1" operator="equal">
      <formula>"ok"</formula>
    </cfRule>
    <cfRule type="cellIs" dxfId="21" priority="22" stopIfTrue="1" operator="equal">
      <formula>""</formula>
    </cfRule>
  </conditionalFormatting>
  <conditionalFormatting sqref="G13:G62">
    <cfRule type="expression" dxfId="20" priority="15" stopIfTrue="1">
      <formula>V13="ok"</formula>
    </cfRule>
    <cfRule type="expression" dxfId="19" priority="16" stopIfTrue="1">
      <formula>V13=""</formula>
    </cfRule>
  </conditionalFormatting>
  <conditionalFormatting sqref="H13:H62">
    <cfRule type="expression" dxfId="18" priority="17" stopIfTrue="1">
      <formula>W13="ok"</formula>
    </cfRule>
    <cfRule type="expression" dxfId="17" priority="18" stopIfTrue="1">
      <formula>W13=""</formula>
    </cfRule>
  </conditionalFormatting>
  <conditionalFormatting sqref="V13:V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W13:W62">
    <cfRule type="cellIs" dxfId="14" priority="11" stopIfTrue="1" operator="equal">
      <formula>"ok"</formula>
    </cfRule>
    <cfRule type="cellIs" dxfId="13" priority="12" stopIfTrue="1" operator="equal">
      <formula>""</formula>
    </cfRule>
  </conditionalFormatting>
  <conditionalFormatting sqref="C5">
    <cfRule type="expression" dxfId="12" priority="10">
      <formula>ISNONTEXT(C5)</formula>
    </cfRule>
  </conditionalFormatting>
  <conditionalFormatting sqref="C7">
    <cfRule type="expression" dxfId="11" priority="9">
      <formula>ISBLANK(C7)</formula>
    </cfRule>
  </conditionalFormatting>
  <conditionalFormatting sqref="M2 M6">
    <cfRule type="expression" dxfId="10" priority="205">
      <formula>IF($M2="",FALSE,TRUE)</formula>
    </cfRule>
  </conditionalFormatting>
  <conditionalFormatting sqref="F13:F62">
    <cfRule type="expression" dxfId="9" priority="208" stopIfTrue="1">
      <formula>U13="ok"</formula>
    </cfRule>
    <cfRule type="expression" dxfId="8" priority="209" stopIfTrue="1">
      <formula>U13=""</formula>
    </cfRule>
  </conditionalFormatting>
  <conditionalFormatting sqref="P18">
    <cfRule type="expression" dxfId="7" priority="7" stopIfTrue="1">
      <formula>AE18="ok"</formula>
    </cfRule>
    <cfRule type="expression" dxfId="6" priority="8" stopIfTrue="1">
      <formula>AE18=""</formula>
    </cfRule>
  </conditionalFormatting>
  <conditionalFormatting sqref="I19">
    <cfRule type="expression" dxfId="5" priority="5" stopIfTrue="1">
      <formula>X19="ok"</formula>
    </cfRule>
    <cfRule type="expression" dxfId="4" priority="6" stopIfTrue="1">
      <formula>X19=""</formula>
    </cfRule>
  </conditionalFormatting>
  <conditionalFormatting sqref="K25">
    <cfRule type="expression" dxfId="3" priority="3" stopIfTrue="1">
      <formula>U25="ok"</formula>
    </cfRule>
    <cfRule type="expression" dxfId="2" priority="4" stopIfTrue="1">
      <formula>U25=""</formula>
    </cfRule>
  </conditionalFormatting>
  <conditionalFormatting sqref="L25">
    <cfRule type="expression" dxfId="1" priority="1" stopIfTrue="1">
      <formula>V25="ok"</formula>
    </cfRule>
    <cfRule type="expression" dxfId="0" priority="2" stopIfTrue="1">
      <formula>V25=""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18 I20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 t="s">
        <v>168</v>
      </c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2020-12-09T18:52:14Z</dcterms:modified>
</cp:coreProperties>
</file>