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8\Submissions\Participants\Completed\Added to TSL\"/>
    </mc:Choice>
  </mc:AlternateContent>
  <xr:revisionPtr revIDLastSave="0" documentId="13_ncr:1_{009FAE12-C213-4133-BAE6-75D24B899A5E}" xr6:coauthVersionLast="40" xr6:coauthVersionMax="40" xr10:uidLastSave="{00000000-0000-0000-0000-000000000000}"/>
  <workbookProtection workbookPassword="E390" lockStructure="1"/>
  <bookViews>
    <workbookView xWindow="0" yWindow="0" windowWidth="28800" windowHeight="13020" xr2:uid="{00000000-000D-0000-FFFF-FFFF00000000}"/>
  </bookViews>
  <sheets>
    <sheet name="Input" sheetId="1" r:id="rId1"/>
    <sheet name="Org List" sheetId="2" r:id="rId2"/>
  </sheets>
  <definedNames>
    <definedName name="INPUT">Input!$I$13:$P$198</definedName>
    <definedName name="No_of_Columns">Input!$AH$12</definedName>
    <definedName name="No_of_Product_Classes">Input!$AH$13</definedName>
    <definedName name="PrClDesc">#REF!</definedName>
    <definedName name="_xlnm.Print_Area" localSheetId="0">Input!$A$1:$Q$131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64" i="1" l="1"/>
  <c r="AE67" i="1" l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R19" i="1" l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B74" i="1" l="1"/>
  <c r="B195" i="1"/>
  <c r="B193" i="1"/>
  <c r="B189" i="1"/>
  <c r="B187" i="1"/>
  <c r="B177" i="1"/>
  <c r="B196" i="1"/>
  <c r="B192" i="1"/>
  <c r="B188" i="1"/>
  <c r="B184" i="1"/>
  <c r="B180" i="1"/>
  <c r="B176" i="1"/>
  <c r="B172" i="1"/>
  <c r="B168" i="1"/>
  <c r="B164" i="1"/>
  <c r="B161" i="1"/>
  <c r="B157" i="1"/>
  <c r="B153" i="1"/>
  <c r="B145" i="1"/>
  <c r="B141" i="1"/>
  <c r="B137" i="1"/>
  <c r="B133" i="1"/>
  <c r="B73" i="1"/>
  <c r="B69" i="1"/>
  <c r="B90" i="1"/>
  <c r="B197" i="1"/>
  <c r="B191" i="1"/>
  <c r="B185" i="1"/>
  <c r="B183" i="1"/>
  <c r="B181" i="1"/>
  <c r="B179" i="1"/>
  <c r="B175" i="1"/>
  <c r="B173" i="1"/>
  <c r="B171" i="1"/>
  <c r="B169" i="1"/>
  <c r="B167" i="1"/>
  <c r="B165" i="1"/>
  <c r="B162" i="1"/>
  <c r="B160" i="1"/>
  <c r="B158" i="1"/>
  <c r="B156" i="1"/>
  <c r="B154" i="1"/>
  <c r="B152" i="1"/>
  <c r="B150" i="1"/>
  <c r="B149" i="1"/>
  <c r="B148" i="1"/>
  <c r="B146" i="1"/>
  <c r="B144" i="1"/>
  <c r="B142" i="1"/>
  <c r="B140" i="1"/>
  <c r="B138" i="1"/>
  <c r="B136" i="1"/>
  <c r="B134" i="1"/>
  <c r="B132" i="1"/>
  <c r="B72" i="1"/>
  <c r="B70" i="1"/>
  <c r="B68" i="1"/>
  <c r="B27" i="1"/>
  <c r="B194" i="1"/>
  <c r="B190" i="1"/>
  <c r="B186" i="1"/>
  <c r="B182" i="1"/>
  <c r="B178" i="1"/>
  <c r="B174" i="1"/>
  <c r="B170" i="1"/>
  <c r="B166" i="1"/>
  <c r="B163" i="1"/>
  <c r="B159" i="1"/>
  <c r="B155" i="1"/>
  <c r="B151" i="1"/>
  <c r="B147" i="1"/>
  <c r="B143" i="1"/>
  <c r="B139" i="1"/>
  <c r="B135" i="1"/>
  <c r="B29" i="1"/>
  <c r="B71" i="1"/>
  <c r="B67" i="1"/>
  <c r="B97" i="1"/>
  <c r="B63" i="1"/>
  <c r="B22" i="1"/>
  <c r="B21" i="1"/>
  <c r="B81" i="1"/>
  <c r="B49" i="1"/>
  <c r="B51" i="1"/>
  <c r="B54" i="1"/>
  <c r="B32" i="1"/>
  <c r="B125" i="1"/>
  <c r="B122" i="1"/>
  <c r="B38" i="1"/>
  <c r="B52" i="1"/>
  <c r="B40" i="1"/>
  <c r="B39" i="1"/>
  <c r="B37" i="1"/>
  <c r="B95" i="1"/>
  <c r="B99" i="1"/>
  <c r="B53" i="1"/>
  <c r="B31" i="1"/>
  <c r="B124" i="1"/>
  <c r="B30" i="1"/>
  <c r="B127" i="1"/>
  <c r="B83" i="1"/>
  <c r="B20" i="1"/>
  <c r="B19" i="1"/>
  <c r="B115" i="1"/>
  <c r="B116" i="1"/>
  <c r="B45" i="1"/>
  <c r="B44" i="1"/>
  <c r="B15" i="1"/>
  <c r="B61" i="1"/>
  <c r="B98" i="1"/>
  <c r="B43" i="1"/>
  <c r="B121" i="1"/>
  <c r="B117" i="1"/>
  <c r="B120" i="1"/>
  <c r="B128" i="1"/>
  <c r="B46" i="1"/>
  <c r="B16" i="1"/>
  <c r="B118" i="1"/>
  <c r="B47" i="1"/>
  <c r="B18" i="1"/>
  <c r="B129" i="1"/>
  <c r="B88" i="1"/>
  <c r="B13" i="1"/>
  <c r="B14" i="1"/>
  <c r="B77" i="1"/>
  <c r="B75" i="1"/>
  <c r="B64" i="1"/>
  <c r="B23" i="1"/>
  <c r="B24" i="1"/>
  <c r="B60" i="1"/>
  <c r="B78" i="1"/>
  <c r="B62" i="1"/>
  <c r="B25" i="1"/>
  <c r="B76" i="1"/>
  <c r="B50" i="1"/>
  <c r="B48" i="1"/>
  <c r="B26" i="1"/>
  <c r="B119" i="1"/>
  <c r="B17" i="1"/>
  <c r="AC11" i="1"/>
  <c r="V11" i="1"/>
  <c r="U55" i="1" l="1"/>
  <c r="U79" i="1"/>
  <c r="U96" i="1"/>
  <c r="U28" i="1"/>
  <c r="U80" i="1"/>
  <c r="U84" i="1"/>
  <c r="U33" i="1"/>
  <c r="U35" i="1"/>
  <c r="U126" i="1"/>
  <c r="U36" i="1"/>
  <c r="U86" i="1"/>
  <c r="U85" i="1"/>
  <c r="U82" i="1"/>
  <c r="U66" i="1"/>
  <c r="U65" i="1"/>
  <c r="U34" i="1"/>
  <c r="U123" i="1"/>
  <c r="U57" i="1"/>
  <c r="U56" i="1"/>
  <c r="U59" i="1"/>
  <c r="U58" i="1"/>
  <c r="U41" i="1"/>
  <c r="U42" i="1"/>
  <c r="U103" i="1"/>
  <c r="U105" i="1"/>
  <c r="U87" i="1"/>
  <c r="U104" i="1"/>
  <c r="U106" i="1"/>
  <c r="U107" i="1"/>
  <c r="U100" i="1"/>
  <c r="U101" i="1"/>
  <c r="U102" i="1"/>
  <c r="U198" i="1"/>
  <c r="U11" i="1"/>
  <c r="M2" i="1" l="1"/>
  <c r="AD55" i="1" l="1"/>
  <c r="AD79" i="1"/>
  <c r="AD96" i="1"/>
  <c r="AD28" i="1"/>
  <c r="AD80" i="1"/>
  <c r="AD84" i="1"/>
  <c r="AD33" i="1"/>
  <c r="AD35" i="1"/>
  <c r="AD126" i="1"/>
  <c r="AD36" i="1"/>
  <c r="AD86" i="1"/>
  <c r="AD85" i="1"/>
  <c r="AD82" i="1"/>
  <c r="AD66" i="1"/>
  <c r="AD65" i="1"/>
  <c r="AD34" i="1"/>
  <c r="AD123" i="1"/>
  <c r="AD57" i="1"/>
  <c r="AD56" i="1"/>
  <c r="AD59" i="1"/>
  <c r="AD58" i="1"/>
  <c r="AD41" i="1"/>
  <c r="AD42" i="1"/>
  <c r="AD103" i="1"/>
  <c r="AD105" i="1"/>
  <c r="AD87" i="1"/>
  <c r="AD104" i="1"/>
  <c r="AD106" i="1"/>
  <c r="AD107" i="1"/>
  <c r="AD100" i="1"/>
  <c r="AD101" i="1"/>
  <c r="AD102" i="1"/>
  <c r="AD198" i="1"/>
  <c r="V55" i="1"/>
  <c r="W55" i="1"/>
  <c r="V79" i="1"/>
  <c r="W79" i="1"/>
  <c r="V96" i="1"/>
  <c r="W96" i="1"/>
  <c r="V28" i="1"/>
  <c r="W28" i="1"/>
  <c r="V80" i="1"/>
  <c r="W80" i="1"/>
  <c r="V84" i="1"/>
  <c r="W84" i="1"/>
  <c r="V33" i="1"/>
  <c r="W33" i="1"/>
  <c r="V35" i="1"/>
  <c r="W35" i="1"/>
  <c r="V126" i="1"/>
  <c r="W126" i="1"/>
  <c r="V36" i="1"/>
  <c r="W36" i="1"/>
  <c r="V86" i="1"/>
  <c r="W86" i="1"/>
  <c r="V85" i="1"/>
  <c r="W85" i="1"/>
  <c r="V82" i="1"/>
  <c r="W82" i="1"/>
  <c r="V66" i="1"/>
  <c r="W66" i="1"/>
  <c r="V65" i="1"/>
  <c r="W65" i="1"/>
  <c r="V34" i="1"/>
  <c r="W34" i="1"/>
  <c r="V123" i="1"/>
  <c r="W123" i="1"/>
  <c r="V57" i="1"/>
  <c r="W57" i="1"/>
  <c r="V56" i="1"/>
  <c r="W56" i="1"/>
  <c r="V59" i="1"/>
  <c r="W59" i="1"/>
  <c r="V58" i="1"/>
  <c r="W58" i="1"/>
  <c r="V41" i="1"/>
  <c r="W41" i="1"/>
  <c r="V42" i="1"/>
  <c r="W42" i="1"/>
  <c r="V103" i="1"/>
  <c r="W103" i="1"/>
  <c r="V105" i="1"/>
  <c r="W105" i="1"/>
  <c r="V87" i="1"/>
  <c r="W87" i="1"/>
  <c r="V104" i="1"/>
  <c r="W104" i="1"/>
  <c r="V106" i="1"/>
  <c r="W106" i="1"/>
  <c r="V107" i="1"/>
  <c r="W107" i="1"/>
  <c r="V100" i="1"/>
  <c r="W100" i="1"/>
  <c r="V101" i="1"/>
  <c r="W101" i="1"/>
  <c r="V102" i="1"/>
  <c r="W102" i="1"/>
  <c r="V198" i="1"/>
  <c r="W198" i="1"/>
  <c r="W12" i="1"/>
  <c r="V12" i="1"/>
  <c r="R34" i="1"/>
  <c r="S34" i="1"/>
  <c r="T34" i="1"/>
  <c r="X34" i="1"/>
  <c r="Y34" i="1"/>
  <c r="Z34" i="1"/>
  <c r="AA34" i="1"/>
  <c r="AB34" i="1"/>
  <c r="AC34" i="1"/>
  <c r="AE34" i="1"/>
  <c r="R123" i="1"/>
  <c r="S123" i="1"/>
  <c r="T123" i="1"/>
  <c r="X123" i="1"/>
  <c r="Y123" i="1"/>
  <c r="Z123" i="1"/>
  <c r="AA123" i="1"/>
  <c r="AB123" i="1"/>
  <c r="AC123" i="1"/>
  <c r="AE123" i="1"/>
  <c r="R57" i="1"/>
  <c r="S57" i="1"/>
  <c r="T57" i="1"/>
  <c r="X57" i="1"/>
  <c r="Y57" i="1"/>
  <c r="Z57" i="1"/>
  <c r="AA57" i="1"/>
  <c r="AB57" i="1"/>
  <c r="AC57" i="1"/>
  <c r="AE57" i="1"/>
  <c r="R56" i="1"/>
  <c r="S56" i="1"/>
  <c r="T56" i="1"/>
  <c r="X56" i="1"/>
  <c r="Y56" i="1"/>
  <c r="Z56" i="1"/>
  <c r="AA56" i="1"/>
  <c r="AB56" i="1"/>
  <c r="AC56" i="1"/>
  <c r="AE56" i="1"/>
  <c r="R59" i="1"/>
  <c r="S59" i="1"/>
  <c r="T59" i="1"/>
  <c r="X59" i="1"/>
  <c r="Y59" i="1"/>
  <c r="Z59" i="1"/>
  <c r="AA59" i="1"/>
  <c r="AB59" i="1"/>
  <c r="AC59" i="1"/>
  <c r="AE59" i="1"/>
  <c r="R58" i="1"/>
  <c r="S58" i="1"/>
  <c r="T58" i="1"/>
  <c r="X58" i="1"/>
  <c r="Y58" i="1"/>
  <c r="Z58" i="1"/>
  <c r="AA58" i="1"/>
  <c r="AB58" i="1"/>
  <c r="AC58" i="1"/>
  <c r="AE58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103" i="1"/>
  <c r="S103" i="1"/>
  <c r="T103" i="1"/>
  <c r="X103" i="1"/>
  <c r="Y103" i="1"/>
  <c r="Z103" i="1"/>
  <c r="AA103" i="1"/>
  <c r="AB103" i="1"/>
  <c r="AC103" i="1"/>
  <c r="AE103" i="1"/>
  <c r="R105" i="1"/>
  <c r="S105" i="1"/>
  <c r="T105" i="1"/>
  <c r="X105" i="1"/>
  <c r="Y105" i="1"/>
  <c r="Z105" i="1"/>
  <c r="AA105" i="1"/>
  <c r="AB105" i="1"/>
  <c r="AC105" i="1"/>
  <c r="AE105" i="1"/>
  <c r="R87" i="1"/>
  <c r="S87" i="1"/>
  <c r="T87" i="1"/>
  <c r="X87" i="1"/>
  <c r="Y87" i="1"/>
  <c r="Z87" i="1"/>
  <c r="AA87" i="1"/>
  <c r="AB87" i="1"/>
  <c r="AC87" i="1"/>
  <c r="AE87" i="1"/>
  <c r="R104" i="1"/>
  <c r="S104" i="1"/>
  <c r="T104" i="1"/>
  <c r="X104" i="1"/>
  <c r="Y104" i="1"/>
  <c r="Z104" i="1"/>
  <c r="AA104" i="1"/>
  <c r="AB104" i="1"/>
  <c r="AC104" i="1"/>
  <c r="AE104" i="1"/>
  <c r="R106" i="1"/>
  <c r="S106" i="1"/>
  <c r="T106" i="1"/>
  <c r="X106" i="1"/>
  <c r="Y106" i="1"/>
  <c r="Z106" i="1"/>
  <c r="AA106" i="1"/>
  <c r="AB106" i="1"/>
  <c r="AC106" i="1"/>
  <c r="AE106" i="1"/>
  <c r="R107" i="1"/>
  <c r="S107" i="1"/>
  <c r="T107" i="1"/>
  <c r="X107" i="1"/>
  <c r="Y107" i="1"/>
  <c r="Z107" i="1"/>
  <c r="AA107" i="1"/>
  <c r="AB107" i="1"/>
  <c r="AC107" i="1"/>
  <c r="AE107" i="1"/>
  <c r="R100" i="1"/>
  <c r="S100" i="1"/>
  <c r="T100" i="1"/>
  <c r="X100" i="1"/>
  <c r="Y100" i="1"/>
  <c r="Z100" i="1"/>
  <c r="AA100" i="1"/>
  <c r="AB100" i="1"/>
  <c r="AC100" i="1"/>
  <c r="AE100" i="1"/>
  <c r="R101" i="1"/>
  <c r="S101" i="1"/>
  <c r="T101" i="1"/>
  <c r="X101" i="1"/>
  <c r="Y101" i="1"/>
  <c r="Z101" i="1"/>
  <c r="AA101" i="1"/>
  <c r="AB101" i="1"/>
  <c r="AC101" i="1"/>
  <c r="AE101" i="1"/>
  <c r="R102" i="1"/>
  <c r="S102" i="1"/>
  <c r="T102" i="1"/>
  <c r="X102" i="1"/>
  <c r="Y102" i="1"/>
  <c r="Z102" i="1"/>
  <c r="AA102" i="1"/>
  <c r="AB102" i="1"/>
  <c r="AC102" i="1"/>
  <c r="AE102" i="1"/>
  <c r="S55" i="1"/>
  <c r="T55" i="1"/>
  <c r="S79" i="1"/>
  <c r="T79" i="1"/>
  <c r="S96" i="1"/>
  <c r="T96" i="1"/>
  <c r="S28" i="1"/>
  <c r="T28" i="1"/>
  <c r="S80" i="1"/>
  <c r="T80" i="1"/>
  <c r="S84" i="1"/>
  <c r="T84" i="1"/>
  <c r="S33" i="1"/>
  <c r="T33" i="1"/>
  <c r="S35" i="1"/>
  <c r="T35" i="1"/>
  <c r="S126" i="1"/>
  <c r="T126" i="1"/>
  <c r="S36" i="1"/>
  <c r="T36" i="1"/>
  <c r="S86" i="1"/>
  <c r="T86" i="1"/>
  <c r="S85" i="1"/>
  <c r="T85" i="1"/>
  <c r="S82" i="1"/>
  <c r="T82" i="1"/>
  <c r="S66" i="1"/>
  <c r="T66" i="1"/>
  <c r="S65" i="1"/>
  <c r="T65" i="1"/>
  <c r="S198" i="1"/>
  <c r="T198" i="1"/>
  <c r="T11" i="1"/>
  <c r="S11" i="1"/>
  <c r="B102" i="1" l="1"/>
  <c r="B87" i="1"/>
  <c r="B103" i="1"/>
  <c r="B100" i="1"/>
  <c r="B106" i="1"/>
  <c r="B104" i="1"/>
  <c r="B105" i="1"/>
  <c r="B123" i="1"/>
  <c r="B114" i="1"/>
  <c r="B130" i="1"/>
  <c r="B41" i="1"/>
  <c r="B42" i="1"/>
  <c r="B59" i="1"/>
  <c r="B57" i="1"/>
  <c r="B110" i="1"/>
  <c r="B107" i="1"/>
  <c r="B94" i="1"/>
  <c r="B111" i="1"/>
  <c r="B34" i="1"/>
  <c r="B109" i="1"/>
  <c r="B108" i="1"/>
  <c r="B113" i="1"/>
  <c r="B112" i="1"/>
  <c r="B58" i="1"/>
  <c r="B56" i="1"/>
  <c r="AC55" i="1" l="1"/>
  <c r="AC79" i="1"/>
  <c r="AC96" i="1"/>
  <c r="AC28" i="1"/>
  <c r="AC80" i="1"/>
  <c r="AC84" i="1"/>
  <c r="AC33" i="1"/>
  <c r="AC35" i="1"/>
  <c r="AC126" i="1"/>
  <c r="AC36" i="1"/>
  <c r="AC86" i="1"/>
  <c r="AC85" i="1"/>
  <c r="AC82" i="1"/>
  <c r="AC66" i="1"/>
  <c r="AC65" i="1"/>
  <c r="AC198" i="1"/>
  <c r="AB55" i="1" l="1"/>
  <c r="AE55" i="1"/>
  <c r="AB79" i="1"/>
  <c r="AE79" i="1"/>
  <c r="AB96" i="1"/>
  <c r="AE96" i="1"/>
  <c r="AB28" i="1"/>
  <c r="AE28" i="1"/>
  <c r="AB80" i="1"/>
  <c r="AE80" i="1"/>
  <c r="AB84" i="1"/>
  <c r="AE84" i="1"/>
  <c r="AB33" i="1"/>
  <c r="AE33" i="1"/>
  <c r="AB35" i="1"/>
  <c r="AE35" i="1"/>
  <c r="AB126" i="1"/>
  <c r="AE126" i="1"/>
  <c r="AB36" i="1"/>
  <c r="AE36" i="1"/>
  <c r="AB86" i="1"/>
  <c r="AE86" i="1"/>
  <c r="AB85" i="1"/>
  <c r="AE85" i="1"/>
  <c r="AB82" i="1"/>
  <c r="AE82" i="1"/>
  <c r="AB66" i="1"/>
  <c r="AE66" i="1"/>
  <c r="AB65" i="1"/>
  <c r="AE65" i="1"/>
  <c r="AB198" i="1"/>
  <c r="AE198" i="1"/>
  <c r="R55" i="1" l="1"/>
  <c r="R79" i="1"/>
  <c r="R96" i="1"/>
  <c r="R28" i="1"/>
  <c r="R80" i="1"/>
  <c r="R84" i="1"/>
  <c r="R33" i="1"/>
  <c r="R35" i="1"/>
  <c r="R126" i="1"/>
  <c r="R36" i="1"/>
  <c r="R86" i="1"/>
  <c r="R85" i="1"/>
  <c r="R82" i="1"/>
  <c r="R66" i="1"/>
  <c r="R65" i="1"/>
  <c r="R198" i="1"/>
  <c r="AE11" i="1" l="1"/>
  <c r="AD12" i="1"/>
  <c r="AB11" i="1"/>
  <c r="X55" i="1" l="1"/>
  <c r="Y55" i="1"/>
  <c r="Z55" i="1"/>
  <c r="AA55" i="1"/>
  <c r="X79" i="1"/>
  <c r="Y79" i="1"/>
  <c r="Z79" i="1"/>
  <c r="AA79" i="1"/>
  <c r="X96" i="1"/>
  <c r="Y96" i="1"/>
  <c r="Z96" i="1"/>
  <c r="AA96" i="1"/>
  <c r="X28" i="1"/>
  <c r="Y28" i="1"/>
  <c r="Z28" i="1"/>
  <c r="AA28" i="1"/>
  <c r="X80" i="1"/>
  <c r="Y80" i="1"/>
  <c r="Z80" i="1"/>
  <c r="AA80" i="1"/>
  <c r="X84" i="1"/>
  <c r="Y84" i="1"/>
  <c r="Z84" i="1"/>
  <c r="AA84" i="1"/>
  <c r="X33" i="1"/>
  <c r="Y33" i="1"/>
  <c r="Z33" i="1"/>
  <c r="AA33" i="1"/>
  <c r="X35" i="1"/>
  <c r="Y35" i="1"/>
  <c r="Z35" i="1"/>
  <c r="AA35" i="1"/>
  <c r="X126" i="1"/>
  <c r="Y126" i="1"/>
  <c r="Z126" i="1"/>
  <c r="AA126" i="1"/>
  <c r="X36" i="1"/>
  <c r="Y36" i="1"/>
  <c r="Z36" i="1"/>
  <c r="AA36" i="1"/>
  <c r="X86" i="1"/>
  <c r="Y86" i="1"/>
  <c r="Z86" i="1"/>
  <c r="AA86" i="1"/>
  <c r="X85" i="1"/>
  <c r="Y85" i="1"/>
  <c r="Z85" i="1"/>
  <c r="AA85" i="1"/>
  <c r="X82" i="1"/>
  <c r="Y82" i="1"/>
  <c r="Z82" i="1"/>
  <c r="AA82" i="1"/>
  <c r="X66" i="1"/>
  <c r="Y66" i="1"/>
  <c r="Z66" i="1"/>
  <c r="AA66" i="1"/>
  <c r="X65" i="1"/>
  <c r="Y65" i="1"/>
  <c r="Z65" i="1"/>
  <c r="AA65" i="1"/>
  <c r="X198" i="1"/>
  <c r="Y198" i="1"/>
  <c r="Z198" i="1"/>
  <c r="AA198" i="1"/>
  <c r="B85" i="1" l="1"/>
  <c r="B84" i="1"/>
  <c r="B82" i="1"/>
  <c r="B126" i="1"/>
  <c r="B80" i="1"/>
  <c r="B96" i="1"/>
  <c r="B79" i="1"/>
  <c r="B93" i="1"/>
  <c r="B33" i="1" l="1"/>
  <c r="B89" i="1"/>
  <c r="B66" i="1"/>
  <c r="B35" i="1"/>
  <c r="B28" i="1"/>
  <c r="B55" i="1"/>
  <c r="B65" i="1"/>
  <c r="B92" i="1"/>
  <c r="B131" i="1"/>
  <c r="B86" i="1"/>
  <c r="B198" i="1"/>
  <c r="B36" i="1"/>
  <c r="B91" i="1"/>
  <c r="B101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<sst xmlns="http://schemas.openxmlformats.org/spreadsheetml/2006/main" count="2157" uniqueCount="600">
  <si>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</si>
  <si>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</si>
  <si>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</si>
  <si>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</si>
  <si>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</si>
  <si>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</si>
  <si>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</si>
  <si>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</si>
  <si>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</si>
  <si>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</si>
  <si>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</si>
  <si>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</si>
  <si>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</si>
  <si>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</si>
  <si>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</si>
  <si>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</si>
  <si>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</si>
  <si>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</si>
  <si>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</si>
  <si>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</si>
  <si>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</si>
  <si>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</si>
  <si>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</si>
  <si>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</si>
  <si>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</si>
  <si>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</si>
  <si>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</si>
  <si>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</si>
  <si>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</si>
  <si>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</si>
  <si>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</si>
  <si>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</si>
  <si>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</si>
  <si>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</si>
  <si>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</si>
  <si>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</si>
  <si>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</si>
  <si>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</si>
  <si>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</si>
  <si>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</si>
  <si>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</si>
  <si>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</si>
  <si>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</si>
  <si>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</si>
  <si>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</si>
  <si>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</si>
  <si>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</si>
  <si>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</si>
  <si>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t>Version 2.0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</si>
  <si>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</si>
  <si>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</si>
  <si>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</si>
  <si>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</si>
  <si>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</si>
  <si>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</si>
  <si>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</si>
  <si>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</si>
  <si>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</si>
  <si>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</si>
  <si>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</si>
  <si>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</si>
  <si>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</si>
  <si>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</si>
  <si>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</si>
  <si>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</si>
  <si>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</si>
  <si>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</si>
  <si>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</si>
  <si>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</si>
  <si>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</si>
  <si>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</si>
  <si>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</si>
  <si>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</si>
  <si>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</si>
  <si>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</si>
  <si>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</si>
  <si>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</si>
  <si>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</si>
  <si>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</si>
  <si>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</si>
  <si>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</si>
  <si>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</si>
  <si>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</si>
  <si>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</si>
  <si>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</si>
  <si>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</si>
  <si>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</si>
  <si>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</si>
  <si>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</si>
  <si>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</si>
  <si>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</si>
  <si>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</si>
  <si>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</si>
  <si>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</si>
  <si>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</si>
  <si>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</si>
  <si>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</si>
  <si>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</si>
  <si>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</si>
  <si>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</si>
  <si>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</si>
  <si>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</si>
  <si>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</si>
  <si>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</si>
  <si>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</si>
  <si>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</si>
  <si>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</si>
  <si>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</si>
  <si>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</si>
  <si>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</si>
  <si>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</si>
  <si>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</si>
  <si>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Rodriguez</t>
  </si>
  <si>
    <t>Jose</t>
  </si>
  <si>
    <t>rodriguez_j@lanl.gov</t>
  </si>
  <si>
    <t>AGS</t>
  </si>
  <si>
    <t>Hinckley</t>
  </si>
  <si>
    <t>Jon</t>
  </si>
  <si>
    <t>hinckley@lanl.gov</t>
  </si>
  <si>
    <t>Lopez</t>
  </si>
  <si>
    <t>Ben</t>
  </si>
  <si>
    <t>brlopez@lanl.gov</t>
  </si>
  <si>
    <t>AGS-SDC</t>
  </si>
  <si>
    <t>Contreras</t>
  </si>
  <si>
    <t>Paul</t>
  </si>
  <si>
    <t>pcontreras@lanl.gov</t>
  </si>
  <si>
    <t>Myers</t>
  </si>
  <si>
    <t>William</t>
  </si>
  <si>
    <t>bmyers@lanl.gov</t>
  </si>
  <si>
    <t>ANS</t>
  </si>
  <si>
    <t>Dudziak</t>
  </si>
  <si>
    <t>Donald</t>
  </si>
  <si>
    <t>dudziak@lanl.gov</t>
  </si>
  <si>
    <t>ANS-6.4.3</t>
  </si>
  <si>
    <t>Elliott</t>
  </si>
  <si>
    <t>Ernest</t>
  </si>
  <si>
    <t>elliottep@lanl.gov</t>
  </si>
  <si>
    <t>ANS-8</t>
  </si>
  <si>
    <t>Zhang</t>
  </si>
  <si>
    <t>Ning</t>
  </si>
  <si>
    <t>ning.zhang@lanl.gov</t>
  </si>
  <si>
    <t>ANS-8.28</t>
  </si>
  <si>
    <t>ANS-8.6</t>
  </si>
  <si>
    <t>ANS-N16</t>
  </si>
  <si>
    <t>McLean</t>
  </si>
  <si>
    <t>Thomas</t>
  </si>
  <si>
    <t>tmclean@lanl.gov</t>
  </si>
  <si>
    <t>ANSI-N13.38</t>
  </si>
  <si>
    <t>Justus</t>
  </si>
  <si>
    <t>Alan</t>
  </si>
  <si>
    <t>ajustus@lanl.gov</t>
  </si>
  <si>
    <t>ANSI-N13.56</t>
  </si>
  <si>
    <t>Whicker</t>
  </si>
  <si>
    <t>Jeffrey</t>
  </si>
  <si>
    <t>whicker_jeffrey_j@lanl.gov</t>
  </si>
  <si>
    <t>James</t>
  </si>
  <si>
    <t>ANSI-N42.54</t>
  </si>
  <si>
    <t>ANSI/ANS-8.10</t>
  </si>
  <si>
    <t>ANSI/ANS-8.15</t>
  </si>
  <si>
    <t>Hochanadel</t>
  </si>
  <si>
    <t>Patrick</t>
  </si>
  <si>
    <t>phoch@lanl.gov</t>
  </si>
  <si>
    <t>ANSI/AWS/ISO-TAC-C7</t>
  </si>
  <si>
    <t>Kautz</t>
  </si>
  <si>
    <t>Douglas</t>
  </si>
  <si>
    <t>dkautz@lanl.gov</t>
  </si>
  <si>
    <t>ANSI/AWS/ISO-TAC-C7B</t>
  </si>
  <si>
    <t>ANSI/AWS/ISO-TAC-C7C</t>
  </si>
  <si>
    <t>ANSI/AWS/ISO-TAC-C7D</t>
  </si>
  <si>
    <t>Fuehne</t>
  </si>
  <si>
    <t>David</t>
  </si>
  <si>
    <t>davef@lanl.gov</t>
  </si>
  <si>
    <t>ANSI/HPS N13.1</t>
  </si>
  <si>
    <t>ANSI/HPS N13.61</t>
  </si>
  <si>
    <t>Salmon</t>
  </si>
  <si>
    <t>Michael</t>
  </si>
  <si>
    <t>salmon@lanl.gov</t>
  </si>
  <si>
    <t>ASCE</t>
  </si>
  <si>
    <t>ASCE - CSC</t>
  </si>
  <si>
    <t>Pappas</t>
  </si>
  <si>
    <t>Glen</t>
  </si>
  <si>
    <t>gpappas@lanl.gov</t>
  </si>
  <si>
    <t>ASCE-ST-DE-DANS</t>
  </si>
  <si>
    <t>ASCE-ST-DE-DANS-SC486</t>
  </si>
  <si>
    <t>Hrbek</t>
  </si>
  <si>
    <t>George</t>
  </si>
  <si>
    <t>hrbek@lanl.gov</t>
  </si>
  <si>
    <t>Salisbury</t>
  </si>
  <si>
    <t>Scott</t>
  </si>
  <si>
    <t>salisbury_scott_r@lanl.gov</t>
  </si>
  <si>
    <t>ASME-AG-1-FC</t>
  </si>
  <si>
    <t>ASME-AG-1-FJ</t>
  </si>
  <si>
    <t>ASME-AG-1-FK</t>
  </si>
  <si>
    <t>Bingham</t>
  </si>
  <si>
    <t>dbing@lanl.gov</t>
  </si>
  <si>
    <t>ASME-B31.3</t>
  </si>
  <si>
    <t>Swartz</t>
  </si>
  <si>
    <t>abswartz@lanl.gov</t>
  </si>
  <si>
    <t>ASME-B31.3 - SG-E</t>
  </si>
  <si>
    <t>ASME-B31.3 MDC</t>
  </si>
  <si>
    <t>Mark</t>
  </si>
  <si>
    <t>Gadd</t>
  </si>
  <si>
    <t>Milan</t>
  </si>
  <si>
    <t>milang@lanl.gov</t>
  </si>
  <si>
    <t>Leslie</t>
  </si>
  <si>
    <t>pleslie@lanl.gov</t>
  </si>
  <si>
    <t>ASME-N20000000</t>
  </si>
  <si>
    <t>ASME-N20110000</t>
  </si>
  <si>
    <t>Romero</t>
  </si>
  <si>
    <t>Christopher</t>
  </si>
  <si>
    <t>cromero@lanl.gov</t>
  </si>
  <si>
    <t>ASME-N20110040</t>
  </si>
  <si>
    <t>Van Valkenburg</t>
  </si>
  <si>
    <t>Taunia</t>
  </si>
  <si>
    <t>ASME-NQA-1</t>
  </si>
  <si>
    <t>ASME-NQA-1 Main Committee</t>
  </si>
  <si>
    <t>Diffey</t>
  </si>
  <si>
    <t>Shannan</t>
  </si>
  <si>
    <t>shannan@lanl.gov</t>
  </si>
  <si>
    <t>ASME-NQA-1-SCA</t>
  </si>
  <si>
    <t>ASME-NQA-1-SCAV</t>
  </si>
  <si>
    <t>ASME-O10554000</t>
  </si>
  <si>
    <t>Doebling</t>
  </si>
  <si>
    <t>doebling@lanl.gov</t>
  </si>
  <si>
    <t>ASME-V&amp;V 10</t>
  </si>
  <si>
    <t>ASME-V&amp;V Standards Committee</t>
  </si>
  <si>
    <t>Henzl</t>
  </si>
  <si>
    <t>henzl@lanl.gov</t>
  </si>
  <si>
    <t>ASTM-C26</t>
  </si>
  <si>
    <t>Porterfield</t>
  </si>
  <si>
    <t>Donivan</t>
  </si>
  <si>
    <t>dporterfield@lanl.gov</t>
  </si>
  <si>
    <t>ASTM-C26.01</t>
  </si>
  <si>
    <t>ASTM-C26.05</t>
  </si>
  <si>
    <t>ASTM-C26.08</t>
  </si>
  <si>
    <t>ASTM-C26.10</t>
  </si>
  <si>
    <t>ASTM-D19</t>
  </si>
  <si>
    <t>ASTM-D19.04</t>
  </si>
  <si>
    <t>Fry</t>
  </si>
  <si>
    <t>dafry@lanl.gov</t>
  </si>
  <si>
    <t>ASTM-E07</t>
  </si>
  <si>
    <t>Harvey</t>
  </si>
  <si>
    <t>dpharvey@lanl.gov</t>
  </si>
  <si>
    <t>ASTM-E07.01</t>
  </si>
  <si>
    <t>ASTM-E07.02</t>
  </si>
  <si>
    <t>ASTM-E07.03</t>
  </si>
  <si>
    <t>ASTM-E07.06</t>
  </si>
  <si>
    <t>ASTM-E07.07</t>
  </si>
  <si>
    <t>ASTM-E07.11</t>
  </si>
  <si>
    <t>AWS - Technical Activities Committee</t>
  </si>
  <si>
    <t>AWS - WHC</t>
  </si>
  <si>
    <t>Krueger</t>
  </si>
  <si>
    <t>Brett</t>
  </si>
  <si>
    <t>bkrueger@lanl.gov</t>
  </si>
  <si>
    <t>AWS-A5</t>
  </si>
  <si>
    <t>AWS-A5.16</t>
  </si>
  <si>
    <t>AWS-A5.24</t>
  </si>
  <si>
    <t>Kelly</t>
  </si>
  <si>
    <t>kellyb@lanl.gov</t>
  </si>
  <si>
    <t>AWS-B2.0</t>
  </si>
  <si>
    <t>AWS-B2.1</t>
  </si>
  <si>
    <t>AWS-B2.1 B2B</t>
  </si>
  <si>
    <t>AWS-B2.1 B2D</t>
  </si>
  <si>
    <t>AWS-B2D</t>
  </si>
  <si>
    <t>Javernick</t>
  </si>
  <si>
    <t>Daniel</t>
  </si>
  <si>
    <t>daj@lanl.gov</t>
  </si>
  <si>
    <t>AWS-C3</t>
  </si>
  <si>
    <t>AWS-C3A</t>
  </si>
  <si>
    <t>AWS-C3C</t>
  </si>
  <si>
    <t>AWS-C3E</t>
  </si>
  <si>
    <t>AWS-D01</t>
  </si>
  <si>
    <t>AWS-D1.9</t>
  </si>
  <si>
    <t>AWS-D20</t>
  </si>
  <si>
    <t>AWS-G2</t>
  </si>
  <si>
    <t>AWS-G2.4</t>
  </si>
  <si>
    <t>AWS-G2.5</t>
  </si>
  <si>
    <t>Bange</t>
  </si>
  <si>
    <t>mbange@lanl.gov</t>
  </si>
  <si>
    <t>AWS-WH5.5</t>
  </si>
  <si>
    <t>AWS-WHB5</t>
  </si>
  <si>
    <t>AWS/ISO-IIW</t>
  </si>
  <si>
    <t>Bertelli</t>
  </si>
  <si>
    <t>Luiz</t>
  </si>
  <si>
    <t>LBertelli@LANL.gov</t>
  </si>
  <si>
    <t>EURADOS-WG7</t>
  </si>
  <si>
    <t>Waters</t>
  </si>
  <si>
    <t>Tom</t>
  </si>
  <si>
    <t>twaters@lanl.gov</t>
  </si>
  <si>
    <t>Mallett</t>
  </si>
  <si>
    <t>mallett@lanl.gov</t>
  </si>
  <si>
    <t>HPS-N13-WG44</t>
  </si>
  <si>
    <t>HPS-N13.64</t>
  </si>
  <si>
    <t>ICRP - Committee 2 Doses From Radiation Exposure Task Group</t>
  </si>
  <si>
    <t>Gordon</t>
  </si>
  <si>
    <t>Lloyd</t>
  </si>
  <si>
    <t>lbgordon@lanl.gov</t>
  </si>
  <si>
    <t>IEEE-1584</t>
  </si>
  <si>
    <t>ISA 102</t>
  </si>
  <si>
    <t>ISO-TC147-SC3</t>
  </si>
  <si>
    <t>ISO-TC85-SC2-WG13</t>
  </si>
  <si>
    <t>ISO/NWIP 16639</t>
  </si>
  <si>
    <t>ISO/TC 44/WG3</t>
  </si>
  <si>
    <t>NCRP-PAC6</t>
  </si>
  <si>
    <t>Rosenberger</t>
  </si>
  <si>
    <t>mark_r@lanl.gov</t>
  </si>
  <si>
    <t>NFPA 418 - Standard for heliports</t>
  </si>
  <si>
    <t>Streit</t>
  </si>
  <si>
    <t>NFPA-15</t>
  </si>
  <si>
    <t>NFPA-150</t>
  </si>
  <si>
    <t>NFPA-484</t>
  </si>
  <si>
    <t>NFPA-70E</t>
  </si>
  <si>
    <t>NFPA-801</t>
  </si>
  <si>
    <t>NFPA-803</t>
  </si>
  <si>
    <t>NFPA-804</t>
  </si>
  <si>
    <t>NFPA-805</t>
  </si>
  <si>
    <t>NFPA-806</t>
  </si>
  <si>
    <t>Welding Research Council</t>
  </si>
  <si>
    <t>I</t>
  </si>
  <si>
    <t>American Glovebox Society</t>
  </si>
  <si>
    <t>United States</t>
  </si>
  <si>
    <t>American Nuclear Society</t>
  </si>
  <si>
    <t>American National Standard Institute</t>
  </si>
  <si>
    <t>American National Standard Institute/American Welder Society/International Organization for Standardization</t>
  </si>
  <si>
    <t>American National Standard Institute/Health Physics Society</t>
  </si>
  <si>
    <t>American Society of Civil Engineers</t>
  </si>
  <si>
    <t>American Society of Civil Engineers-Structural Engineering Institute</t>
  </si>
  <si>
    <t>American Society of Civil Engineers-Codes and Standards Committee</t>
  </si>
  <si>
    <t>American Society of Mechanical Engineering-Process Piping Guide</t>
  </si>
  <si>
    <t>American Society of Civil Engineers-Dynamic Analysis of Nuclear Structures</t>
  </si>
  <si>
    <t>American Society of Mechanical Engineering-Boiler and Pressure Vessel</t>
  </si>
  <si>
    <t>American Society of Mechanical Engineering-Pressure Vessels</t>
  </si>
  <si>
    <t>American Society of Mechanical Engineering-Loaded Vessels</t>
  </si>
  <si>
    <t>American Society of Mechanical Engineers-Nuclear Quality Assurance</t>
  </si>
  <si>
    <t>American Society of Mechanical Engineers-Assessment and Verification</t>
  </si>
  <si>
    <t>American Society of Mechanical Engineers-Verification and Validation</t>
  </si>
  <si>
    <t>American Welding Society</t>
  </si>
  <si>
    <t>European Radiation Dosimetry Group</t>
  </si>
  <si>
    <t>Germany</t>
  </si>
  <si>
    <t>Health Physics Society</t>
  </si>
  <si>
    <t>International Commission on Radiological Protection</t>
  </si>
  <si>
    <t>Canada</t>
  </si>
  <si>
    <t>Institute of Electrical and Electronics Engineers</t>
  </si>
  <si>
    <t>Instrumentation, Systems, and Automation Society</t>
  </si>
  <si>
    <t>International Standard Organization</t>
  </si>
  <si>
    <t>Switzerland</t>
  </si>
  <si>
    <t>National Council on Radiation Protection and Measurement</t>
  </si>
  <si>
    <t>V</t>
  </si>
  <si>
    <t>NV</t>
  </si>
  <si>
    <t>American Glovebox Society - Standards Development Committee</t>
  </si>
  <si>
    <t>Gamma-Ray Attenuation Coefficients and Buildup Factors for Engineering aterials</t>
  </si>
  <si>
    <t>Fissionable Material Outside Reactors</t>
  </si>
  <si>
    <t>Nondestructive Assay Practices in Criticality Safety (NDA)</t>
  </si>
  <si>
    <t>Working Group Name-Safety in Conducting Subcritical Neutron-Multiplication Measurements in Situ</t>
  </si>
  <si>
    <t>Nuclear Criticality Safety ANS-8 Standards Consensus Committee</t>
  </si>
  <si>
    <t>Selection and Use of Neutron Radiation Instrumentation for Dose Equivalent Determination</t>
  </si>
  <si>
    <t>Sampling and Monitoring Releases of Airborne Radioactivity in the Workplace of Nuclear Facilities</t>
  </si>
  <si>
    <t>Criteria for Nuclear Criticality Safety Controls in Operations With Shielding and Confinement</t>
  </si>
  <si>
    <t>High Energy Beam Welding and Cutting</t>
  </si>
  <si>
    <t>Electron Beam Welding and Cutting</t>
  </si>
  <si>
    <t>Laser Beam Welding and Cutting</t>
  </si>
  <si>
    <t>Hybrid Welding</t>
  </si>
  <si>
    <t>Codes and Standards Committee</t>
  </si>
  <si>
    <t>Dynamic Analysis of Nuclear Structures Committee</t>
  </si>
  <si>
    <t>Subcommittee on Standard 4-86 (Base Isolation)</t>
  </si>
  <si>
    <t>HEPA Filters</t>
  </si>
  <si>
    <t>Low Efficiency Filters</t>
  </si>
  <si>
    <t>Radial Flow HEPA Filters</t>
  </si>
  <si>
    <t>Process Piping Code</t>
  </si>
  <si>
    <t>Sub Group Process Piping Piping Development Process</t>
  </si>
  <si>
    <t>Dosimetry for Criticality Accidents</t>
  </si>
  <si>
    <t>The Boiler and Pressure Vessel Main Committee</t>
  </si>
  <si>
    <t>Subcommittee on Pressure Vessels (SCVIII)</t>
  </si>
  <si>
    <t>Task Group on Impulsively Loaded Vessels</t>
  </si>
  <si>
    <t>Executive Committee</t>
  </si>
  <si>
    <t>NQA-1 Applications Subcommittee</t>
  </si>
  <si>
    <t>NQA Subcommittee on Assessment and Verification</t>
  </si>
  <si>
    <t xml:space="preserve">ASME-V&amp;V 10 Standards Sub Committee </t>
  </si>
  <si>
    <t>Committee on Nuclear Fuel Cycle</t>
  </si>
  <si>
    <t>Editorial and Terminology</t>
  </si>
  <si>
    <t>Tests and Measurements</t>
  </si>
  <si>
    <t>Nuclear Fuel Cycle/Quality Assurance, Statistical Applications, and Reference Materials</t>
  </si>
  <si>
    <t>Non-Destructive Assay</t>
  </si>
  <si>
    <t>Committee on Water</t>
  </si>
  <si>
    <t>Methods of Radiochemical Analysis (in Water)</t>
  </si>
  <si>
    <t>Committee on Non-Destructive Testing</t>
  </si>
  <si>
    <t>Radiology (X and Gamma) Method</t>
  </si>
  <si>
    <t>Reference Radiological Images</t>
  </si>
  <si>
    <t>Liquid Penetrant and Magnetic Particle Methods</t>
  </si>
  <si>
    <t>Ultrasonics Method</t>
  </si>
  <si>
    <t>Electromagnetic Method</t>
  </si>
  <si>
    <t>DICONDE</t>
  </si>
  <si>
    <t>American Welding Society Welding Handbook</t>
  </si>
  <si>
    <t>Filler Materials</t>
  </si>
  <si>
    <t>Specification for Titanium Welding Electrodes</t>
  </si>
  <si>
    <t>Specification for Zirconium Electrodes</t>
  </si>
  <si>
    <t>Committee on Welding Procedures and Qualification</t>
  </si>
  <si>
    <t>Welding Procedure &amp; Performance Qualification</t>
  </si>
  <si>
    <t>SubComittee on Standard Welding Procedure Spec</t>
  </si>
  <si>
    <t>Standard Welding Procedure Specifications (sub committee)</t>
  </si>
  <si>
    <t>Education and Safety</t>
  </si>
  <si>
    <t>Conferences</t>
  </si>
  <si>
    <t>Committee on Structural Welding</t>
  </si>
  <si>
    <t>Titanium</t>
  </si>
  <si>
    <t>joining Metals and Alloys</t>
  </si>
  <si>
    <t>Fusion Welding of Titanium</t>
  </si>
  <si>
    <t>Fusion Welding of Zirconium</t>
  </si>
  <si>
    <t>Welding Hanbook Vol 5. Subcommittee - Lead and Zinc</t>
  </si>
  <si>
    <t>American Welding Society - Handbook Volume 5</t>
  </si>
  <si>
    <t>WG7 – Internal dosimetry -- Internal The European Radiation Dosimetry Group (EURADOS)</t>
  </si>
  <si>
    <t>Thyroid Phantom Used in Occupational Monitoring</t>
  </si>
  <si>
    <t>Medical and Health Physics Management of Radiologically Contaminated Wounds</t>
  </si>
  <si>
    <t>Task Group on Internal Dose Coefficients</t>
  </si>
  <si>
    <t>IEEE Standard 1584, Guide for Performing Arc Flash</t>
  </si>
  <si>
    <t>High-Power Research and Development Electrical Systems Standards</t>
  </si>
  <si>
    <t>Water Quality Radiological Methods</t>
  </si>
  <si>
    <t>Nuclear Energy</t>
  </si>
  <si>
    <t>ISO 16639 - Workplace air monitoring</t>
  </si>
  <si>
    <t>Wg-3 Brazing</t>
  </si>
  <si>
    <t>- Radiation Measurements and Dosimetry (National Council on Radiation Protection and Measurements) (NCRP)</t>
  </si>
  <si>
    <t>Standard for heliports</t>
  </si>
  <si>
    <t>Water Spray Fixed Systems</t>
  </si>
  <si>
    <t>Animal Housing Facilities</t>
  </si>
  <si>
    <t>Technical Committee on Combustible Metals and Metal Dusts</t>
  </si>
  <si>
    <t>Electrical Safety</t>
  </si>
  <si>
    <t>Fire Protection for Facilities Handling Radioactive Materials</t>
  </si>
  <si>
    <t>Fire Protection for Light Water Nuclear Power Plants</t>
  </si>
  <si>
    <t>Fire Protection for Advanced Light Water Reactor Electric Generating Plants</t>
  </si>
  <si>
    <t>Performance-Based Standard for Fire Protection for Light Water Reactor Electric Generating Plants</t>
  </si>
  <si>
    <t>Performance Based Standard for Fire Protection for Advanced Nuclear Reactor Electric Generating Plants</t>
  </si>
  <si>
    <t>Welding Procedures</t>
  </si>
  <si>
    <t>Oruch</t>
  </si>
  <si>
    <t>Tobin</t>
  </si>
  <si>
    <t>jstreit@lanl.gov</t>
  </si>
  <si>
    <t>Contractor</t>
  </si>
  <si>
    <t>X</t>
  </si>
  <si>
    <t>Develop and maintain standard(s)</t>
  </si>
  <si>
    <t>oruch@lanl.gov</t>
  </si>
  <si>
    <t>505-665-8475</t>
  </si>
  <si>
    <t>ASC N13</t>
  </si>
  <si>
    <t>B31 Mechanical Design Technical Committee</t>
  </si>
  <si>
    <t>Standards Committee on Nuclear Quality Assurance</t>
  </si>
  <si>
    <t>ASTM International</t>
  </si>
  <si>
    <t>American Society of Mechanical Engineers-Air and Gas</t>
  </si>
  <si>
    <t>LANL TSM</t>
  </si>
  <si>
    <t>Bruggeman</t>
  </si>
  <si>
    <t>Environmental and Siting Consensus Committee</t>
  </si>
  <si>
    <t>Mondragon</t>
  </si>
  <si>
    <t>Renee</t>
  </si>
  <si>
    <t>rmondragon@lanl.gov</t>
  </si>
  <si>
    <t>Standards Development Committee</t>
  </si>
  <si>
    <t>dbruggeman@lanl.gov</t>
  </si>
  <si>
    <t>ANSI - Instrumentation and systems for monitoring airborne radioactivity</t>
  </si>
  <si>
    <t>ESCC</t>
  </si>
  <si>
    <t>Brazing and Soldering Main Committee</t>
  </si>
  <si>
    <t>Brazing Handbook</t>
  </si>
  <si>
    <t>American National Standards Institute/Health Physics Society</t>
  </si>
  <si>
    <t>ANSI/HPS N13.3</t>
  </si>
  <si>
    <t>ANSI/HPS N13.64</t>
  </si>
  <si>
    <t>Blast Protection of Buildings Standards</t>
  </si>
  <si>
    <t>ASCE-SEI</t>
  </si>
  <si>
    <t>National Fire Protection Association</t>
  </si>
  <si>
    <t>International Institute of Welding Commission IV</t>
  </si>
  <si>
    <t>American National Standard Institute/American Welding Society/International Organization for Standardization</t>
  </si>
  <si>
    <t>Fuel, Waste, and Decommissioning Consensus Committee</t>
  </si>
  <si>
    <t>ANS-FWDCC</t>
  </si>
  <si>
    <t>lucchini@lanl.gov</t>
  </si>
  <si>
    <t>American Glovebox Society Stds Committee</t>
  </si>
  <si>
    <t>Lucchini</t>
  </si>
  <si>
    <t>Jean-Francois</t>
  </si>
  <si>
    <t>Officer of Assessment and Verification Subcommittee</t>
  </si>
  <si>
    <t>ASME/NQA-1 Main Committee Member/ Assessment and Verification (A/V) Subcommittee Member and Officer</t>
  </si>
  <si>
    <t>ASME-NQA-1-WG Project Manager for Subpart 4.2, Subpart 3.1-16.1 Implement Guidance for Requirement 16: Corredctive Action, Subpart 3.1-15.1 Implemnting Guidance for Requirement 15: NonConforming Items</t>
  </si>
  <si>
    <t>tauniav@lanl.gov</t>
  </si>
  <si>
    <t>Diepolder</t>
  </si>
  <si>
    <t>Paula</t>
  </si>
  <si>
    <t>diepolder@lanl.gov</t>
  </si>
  <si>
    <t>Institute of Electrical and Electronics Engineers (IEEE)</t>
  </si>
  <si>
    <t>IEEE Standards Association</t>
  </si>
  <si>
    <t>IEEE 1012, IEEE Std. for System and Software Verification and Validation Working Group</t>
  </si>
  <si>
    <t>T</t>
  </si>
  <si>
    <t>Fabrication and Examination Committee</t>
  </si>
  <si>
    <t>ASME-B31</t>
  </si>
  <si>
    <t>Black</t>
  </si>
  <si>
    <t>Amber</t>
  </si>
  <si>
    <t>anblack@lanl.gov</t>
  </si>
  <si>
    <t>Committee on Additive Manufacturing</t>
  </si>
  <si>
    <t>AWS D20</t>
  </si>
  <si>
    <t>Committee on High Energy Beam Welding and Cutting</t>
  </si>
  <si>
    <t>AWS C7</t>
  </si>
  <si>
    <t>Budzien</t>
  </si>
  <si>
    <t>Joanne</t>
  </si>
  <si>
    <t>jbudzien@lanl.gov</t>
  </si>
  <si>
    <t>American Society of Mechanical Engineers</t>
  </si>
  <si>
    <t>Subcommittee V&amp;V 10 Solid Mechanics</t>
  </si>
  <si>
    <t>V&amp;V 10</t>
  </si>
  <si>
    <t>Provide feedback on standard</t>
  </si>
  <si>
    <t>Clayton</t>
  </si>
  <si>
    <t>Ralph</t>
  </si>
  <si>
    <t>rclayton@lanl.gov</t>
  </si>
  <si>
    <t>NQA-1</t>
  </si>
  <si>
    <t>Software Subcommittee</t>
  </si>
  <si>
    <t>Advanced LWR Design</t>
  </si>
  <si>
    <t>Writing Group Member</t>
  </si>
  <si>
    <t>Risk-based Standard for LWR Design</t>
  </si>
  <si>
    <t>ANS-30.3</t>
  </si>
  <si>
    <t>ANSI/HPS N13.12</t>
  </si>
  <si>
    <t>ANSI/HPS N13.49</t>
  </si>
  <si>
    <t>ANSI/HPS N13.50</t>
  </si>
  <si>
    <t>ANSI/HPS N13.53</t>
  </si>
  <si>
    <t>ANSI/HPS N13.59</t>
  </si>
  <si>
    <t>ANSI/HPS N13.30</t>
  </si>
  <si>
    <t xml:space="preserve">Performance Criteria for Radiobioassy </t>
  </si>
  <si>
    <t>American Society for Nondestructive Testing</t>
  </si>
  <si>
    <t>Review Committee</t>
  </si>
  <si>
    <t>SNT-TC-1A</t>
  </si>
  <si>
    <t>Review</t>
  </si>
  <si>
    <t>ANSI/AIHA Z902</t>
  </si>
  <si>
    <t>American National Standards Institute/American Industrial Hygiene Association</t>
  </si>
  <si>
    <t>Subcommittee Fundamentals Governing the Design and Operation of Local Exhaust Ventilation Systems</t>
  </si>
  <si>
    <t>Karmiol</t>
  </si>
  <si>
    <t>Benjamin</t>
  </si>
  <si>
    <t>bkarmiol@lanl.gov</t>
  </si>
  <si>
    <t>Subcommittee Tests and Measurements</t>
  </si>
  <si>
    <t>ASTM C26.05</t>
  </si>
  <si>
    <t>Subcommittee Nuclear Fuel Cycle/Quality Assurance, Statistical Applications, and Reference Material</t>
  </si>
  <si>
    <t>ASTM C26.06</t>
  </si>
  <si>
    <t>Sub-group SC IX Materials</t>
  </si>
  <si>
    <t>SC IX Materials</t>
  </si>
  <si>
    <t>Update and Maintain Code</t>
  </si>
  <si>
    <t>Kulesza</t>
  </si>
  <si>
    <t>Joel</t>
  </si>
  <si>
    <t>jkulesza@lanl.gov</t>
  </si>
  <si>
    <t>E10 Nuclear</t>
  </si>
  <si>
    <t>MacFarlane</t>
  </si>
  <si>
    <t>Eric</t>
  </si>
  <si>
    <t>emac@lanl.gov</t>
  </si>
  <si>
    <t>American Concrete Institute</t>
  </si>
  <si>
    <t>Fiber Reinforced Polymer Reinforcement</t>
  </si>
  <si>
    <t>Mathew</t>
  </si>
  <si>
    <t>Kattathu Joseph</t>
  </si>
  <si>
    <t>kmathew@lanl.gov</t>
  </si>
  <si>
    <t>International Organization for Standardization/
Technical Committee</t>
  </si>
  <si>
    <t>ISO/TC 85/SC 5 Working Group Nuclear Installations, process and technologies</t>
  </si>
  <si>
    <t>ISO-TC85-SC5</t>
  </si>
  <si>
    <t>Nuclear Installations, process and technologies</t>
  </si>
  <si>
    <t>Jacob Mario</t>
  </si>
  <si>
    <t>jacobr@lanl.gov</t>
  </si>
  <si>
    <t>Filtration Code on Nuclear Air and Gas Treatment AG-1 Sub Committee</t>
  </si>
  <si>
    <t>Stauffer</t>
  </si>
  <si>
    <t>Phillip</t>
  </si>
  <si>
    <t>stauffer@lanl.gov</t>
  </si>
  <si>
    <t>ISO TC Carbon Dioxide Capture, Transportation, and Geologial Storage - Cross Cutting Issues</t>
  </si>
  <si>
    <t>Working Group</t>
  </si>
  <si>
    <t>ISO TC Carbon Dioxide Capture, Transportation, and Geologial Storage - EOR Issues</t>
  </si>
  <si>
    <t>Voss</t>
  </si>
  <si>
    <t>tvoss@lanl.gov</t>
  </si>
  <si>
    <t>American National Standards Institute</t>
  </si>
  <si>
    <t>How to Select and Use Neutron Radiation Instrumentation for Individual Dose Determinations</t>
  </si>
  <si>
    <t>ANSI N13.38</t>
  </si>
  <si>
    <t>White</t>
  </si>
  <si>
    <t>Morgan</t>
  </si>
  <si>
    <t>morgan@lanl.gov</t>
  </si>
  <si>
    <t>Committee</t>
  </si>
  <si>
    <t>Wilson</t>
  </si>
  <si>
    <t>Branden</t>
  </si>
  <si>
    <t>bwilson@lanl.gov</t>
  </si>
  <si>
    <t>Update, maintain, and assess standard</t>
  </si>
  <si>
    <t>Nuclear Criticality Safety Control of Selected Actinide Nuclides</t>
  </si>
  <si>
    <t>Nuclear Criticality Safety in Operations with Fissionable Materials Outside Reactors</t>
  </si>
  <si>
    <t>Process Piping Code - Fabrication and Examiniation Committee</t>
  </si>
  <si>
    <t>E10.05, Nuclear Radiation Metrology</t>
  </si>
  <si>
    <t>E10.07, Radiation Dosimetry for Radiation Effects on Materials and Devices</t>
  </si>
  <si>
    <t>ACI 440, Fiber-Reinforced Polymer Reinforcement</t>
  </si>
  <si>
    <t xml:space="preserve">ASTM C26.05, Tests and Measurements </t>
  </si>
  <si>
    <t>ASTM C26.06, Nuclear Fuel Cycle/Quality Assurance, Statistical Applications and Reference Material</t>
  </si>
  <si>
    <t>ISO 7097-1, Nuclear fuel technology - Part 1: Iron(II) reduction/potassium dichromate oxidation titrimetric method</t>
  </si>
  <si>
    <t>ISO 7097-2, Nuclear Fuel Technology - Determination of uranium in solutions, uranium hexaflouride and solids-Part 2(II) reduction/cerium(IV) oxidation titrimetric method</t>
  </si>
  <si>
    <t>ASME-AG-1 SC. Filtration</t>
  </si>
  <si>
    <t>ISO TC 265-Carbon Dioxide Capture, Transportation, and Geological Storage  - (Working Group) ISO/TC 265/WG 05, Cross Cutting Issues</t>
  </si>
  <si>
    <t>ISO TC 265-Carbon Dioxide Capture, Transportation, and Geological Storage  - (Working Group) ISO/TC 265/WG 06, EOR Issues</t>
  </si>
  <si>
    <t>ASME-B31.3 Subcommittee B</t>
  </si>
  <si>
    <t>ANS 19.1, Nuclear Data Sets for Reactor Design Calculations</t>
  </si>
  <si>
    <t>V&amp;V 20, Standard for Verification and Validation in Computational Fluid Dynamics and Heat Transfer</t>
  </si>
  <si>
    <t>ANSI/ANS-8.1</t>
  </si>
  <si>
    <t>LANL</t>
  </si>
  <si>
    <t>Keppner</t>
  </si>
  <si>
    <t>Ted</t>
  </si>
  <si>
    <t>the_kep@lanl.gov</t>
  </si>
  <si>
    <t xml:space="preserve">Committee on High Energy Beam Welding and Cutting </t>
  </si>
  <si>
    <t>Stinnett</t>
  </si>
  <si>
    <t xml:space="preserve">Jacob  </t>
  </si>
  <si>
    <t>ASTM C26.08 Nuclear Fuel Cycle: Quality Assurance, Statistical Applications, and Reference Materials</t>
  </si>
  <si>
    <t xml:space="preserve">Committee  </t>
  </si>
  <si>
    <t>Jacob</t>
  </si>
  <si>
    <t>ASTM C26.12 Nuclear Fuel Cycle: Safeguards Applications</t>
  </si>
  <si>
    <t>Committtee</t>
  </si>
  <si>
    <t>stinnett@lanl.gov</t>
  </si>
  <si>
    <t>American Welding Society Handbook, AWS-WHC</t>
  </si>
  <si>
    <t>Vlad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</si>
</sst>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m/dd/yyyy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64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8" fillId="0" borderId="0"/>
    <xf numFmtId="0" fontId="1" fillId="0" borderId="0"/>
    <xf numFmtId="0" fontId="19" fillId="0" borderId="0" applyNumberFormat="0" applyFill="0" applyBorder="0" applyAlignment="0" applyProtection="0"/>
  </cellStyleXfs>
  <cellXfs count="141">
    <xf numFmtId="0" fontId="0" fillId="0" borderId="0" xfId="0"/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NumberFormat="1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0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5" xfId="0" applyFont="1" applyFill="1" applyBorder="1" applyAlignment="1" applyProtection="1">
      <alignment horizontal="center" vertical="center" wrapText="1"/>
      <protection locked="0" hidden="1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16" fillId="0" borderId="0" xfId="0" applyFont="1"/>
    <xf numFmtId="0" fontId="8" fillId="0" borderId="13" xfId="0" applyFont="1" applyBorder="1" applyAlignment="1" applyProtection="1">
      <alignment horizontal="center" vertical="center"/>
      <protection locked="0" hidden="1"/>
    </xf>
    <xf numFmtId="0" fontId="5" fillId="2" borderId="19" xfId="0" applyFont="1" applyFill="1" applyBorder="1" applyAlignment="1" applyProtection="1">
      <alignment horizontal="center" vertical="center" wrapText="1"/>
      <protection locked="0" hidden="1"/>
    </xf>
    <xf numFmtId="0" fontId="5" fillId="2" borderId="20" xfId="0" applyFont="1" applyFill="1" applyBorder="1" applyAlignment="1" applyProtection="1">
      <alignment horizontal="center" vertical="center" wrapText="1"/>
      <protection locked="0" hidden="1"/>
    </xf>
    <xf numFmtId="0" fontId="5" fillId="2" borderId="21" xfId="0" applyFont="1" applyFill="1" applyBorder="1" applyAlignment="1" applyProtection="1">
      <alignment horizontal="center" vertical="center" wrapText="1"/>
      <protection locked="0" hidden="1"/>
    </xf>
    <xf numFmtId="0" fontId="8" fillId="0" borderId="13" xfId="0" applyFont="1" applyBorder="1" applyAlignment="1" applyProtection="1">
      <alignment horizontal="left" vertical="center" wrapText="1" indent="1"/>
      <protection locked="0" hidden="1"/>
    </xf>
    <xf numFmtId="164" fontId="8" fillId="4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164" fontId="8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5" borderId="13" xfId="0" applyFont="1" applyFill="1" applyBorder="1" applyProtection="1">
      <protection locked="0"/>
    </xf>
    <xf numFmtId="0" fontId="5" fillId="0" borderId="0" xfId="0" applyFont="1" applyAlignment="1">
      <alignment horizontal="left" indent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2" fillId="0" borderId="0" xfId="2" applyFont="1"/>
    <xf numFmtId="0" fontId="2" fillId="0" borderId="0" xfId="2" applyFont="1" applyFill="1"/>
    <xf numFmtId="0" fontId="2" fillId="0" borderId="23" xfId="2" applyFont="1" applyBorder="1"/>
    <xf numFmtId="0" fontId="19" fillId="2" borderId="4" xfId="4" applyNumberFormat="1" applyFill="1" applyBorder="1" applyAlignment="1" applyProtection="1">
      <alignment horizontal="center" vertical="center" wrapText="1"/>
      <protection locked="0" hidden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4" xfId="0" applyBorder="1" applyAlignment="1">
      <alignment vertical="center"/>
    </xf>
    <xf numFmtId="0" fontId="5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2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28" xfId="0" applyNumberFormat="1" applyFont="1" applyFill="1" applyBorder="1" applyAlignment="1" applyProtection="1">
      <alignment horizontal="center" vertical="center" wrapText="1"/>
      <protection locked="0" hidden="1"/>
    </xf>
    <xf numFmtId="0" fontId="5" fillId="6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6" borderId="4" xfId="0" applyFont="1" applyFill="1" applyBorder="1" applyAlignment="1" applyProtection="1">
      <alignment horizontal="center" vertical="center" wrapText="1"/>
      <protection locked="0" hidden="1"/>
    </xf>
    <xf numFmtId="49" fontId="5" fillId="6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4" xfId="1" applyBorder="1" applyAlignment="1">
      <alignment horizontal="center" vertical="center"/>
    </xf>
    <xf numFmtId="0" fontId="5" fillId="0" borderId="30" xfId="0" applyFont="1" applyBorder="1" applyAlignment="1">
      <alignment horizont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7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7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7" borderId="4" xfId="0" applyFont="1" applyFill="1" applyBorder="1" applyAlignment="1" applyProtection="1">
      <alignment horizontal="center" vertical="center" wrapText="1"/>
      <protection locked="0" hidden="1"/>
    </xf>
    <xf numFmtId="0" fontId="19" fillId="7" borderId="4" xfId="4" applyNumberFormat="1" applyFill="1" applyBorder="1" applyAlignment="1" applyProtection="1">
      <alignment horizontal="center" vertical="center" wrapText="1"/>
      <protection locked="0" hidden="1"/>
    </xf>
    <xf numFmtId="0" fontId="5" fillId="8" borderId="4" xfId="0" applyFont="1" applyFill="1" applyBorder="1" applyAlignment="1">
      <alignment horizontal="center" vertical="center" wrapText="1"/>
    </xf>
    <xf numFmtId="0" fontId="19" fillId="8" borderId="4" xfId="4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31" xfId="0" applyFont="1" applyFill="1" applyBorder="1" applyAlignment="1" applyProtection="1">
      <alignment horizontal="center" vertical="center" wrapText="1"/>
      <protection locked="0" hidden="1"/>
    </xf>
    <xf numFmtId="49" fontId="5" fillId="0" borderId="3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28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32" xfId="0" applyFont="1" applyBorder="1" applyAlignment="1">
      <alignment horizontal="center" wrapText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8" fillId="0" borderId="16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16" xfId="0" applyFont="1" applyBorder="1" applyAlignment="1" applyProtection="1">
      <alignment horizontal="right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left" vertical="center" wrapText="1" indent="1"/>
      <protection locked="0" hidden="1"/>
    </xf>
    <xf numFmtId="0" fontId="8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left" vertical="center" wrapText="1" indent="1"/>
      <protection hidden="1"/>
    </xf>
    <xf numFmtId="0" fontId="8" fillId="0" borderId="0" xfId="0" applyFont="1" applyBorder="1" applyAlignment="1" applyProtection="1">
      <alignment horizontal="left" vertical="center" wrapText="1" inden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19" fillId="0" borderId="14" xfId="4" applyBorder="1" applyAlignment="1" applyProtection="1">
      <alignment horizontal="left" vertical="center" wrapText="1" indent="1"/>
      <protection locked="0"/>
    </xf>
    <xf numFmtId="0" fontId="8" fillId="0" borderId="15" xfId="0" applyFont="1" applyBorder="1" applyAlignment="1" applyProtection="1">
      <alignment horizontal="left" vertical="center" wrapText="1" indent="1"/>
      <protection locked="0"/>
    </xf>
  </cellXfs>
  <cellStyles count="5">
    <cellStyle name="Hyperlink" xfId="4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</cellStyles>
  <dxfs count="109"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1" defaultTableStyle="TableStyleMedium2" defaultPivotStyle="PivotStyleLight16">
    <tableStyle name="MySqlDefault" pivot="0" table="0" count="0" xr9:uid="{541AD351-150E-4BD1-A60D-5E7C8EA5BE28}"/>
  </tableStyles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ucchini@lanl.gov" TargetMode="External"/><Relationship Id="rId13" Type="http://schemas.openxmlformats.org/officeDocument/2006/relationships/hyperlink" Target="mailto:tauniav@lanl.gov" TargetMode="External"/><Relationship Id="rId18" Type="http://schemas.openxmlformats.org/officeDocument/2006/relationships/hyperlink" Target="mailto:diepolder@lanl.gov" TargetMode="External"/><Relationship Id="rId26" Type="http://schemas.openxmlformats.org/officeDocument/2006/relationships/hyperlink" Target="mailto:kmathew@lanl.gov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mailto:jstreit@lanl.gov" TargetMode="External"/><Relationship Id="rId21" Type="http://schemas.openxmlformats.org/officeDocument/2006/relationships/hyperlink" Target="mailto:jkulesza@lanl.gov" TargetMode="External"/><Relationship Id="rId34" Type="http://schemas.openxmlformats.org/officeDocument/2006/relationships/hyperlink" Target="mailto:bwilson@lanl.gov" TargetMode="External"/><Relationship Id="rId7" Type="http://schemas.openxmlformats.org/officeDocument/2006/relationships/hyperlink" Target="mailto:oruch@lanl.gov" TargetMode="External"/><Relationship Id="rId12" Type="http://schemas.openxmlformats.org/officeDocument/2006/relationships/hyperlink" Target="mailto:tauniav@lanl.gov" TargetMode="External"/><Relationship Id="rId17" Type="http://schemas.openxmlformats.org/officeDocument/2006/relationships/hyperlink" Target="mailto:rclayton@lanl.gov" TargetMode="External"/><Relationship Id="rId25" Type="http://schemas.openxmlformats.org/officeDocument/2006/relationships/hyperlink" Target="mailto:kmathew@lanl.gov" TargetMode="External"/><Relationship Id="rId33" Type="http://schemas.openxmlformats.org/officeDocument/2006/relationships/hyperlink" Target="mailto:morgan@lanl.gov" TargetMode="External"/><Relationship Id="rId38" Type="http://schemas.openxmlformats.org/officeDocument/2006/relationships/hyperlink" Target="mailto:phoch@lanl.gov" TargetMode="External"/><Relationship Id="rId2" Type="http://schemas.openxmlformats.org/officeDocument/2006/relationships/hyperlink" Target="mailto:jstreit@lanl.gov" TargetMode="External"/><Relationship Id="rId16" Type="http://schemas.openxmlformats.org/officeDocument/2006/relationships/hyperlink" Target="mailto:jbudzien@lanl.gov" TargetMode="External"/><Relationship Id="rId20" Type="http://schemas.openxmlformats.org/officeDocument/2006/relationships/hyperlink" Target="mailto:bkarmiol@lanl.gov" TargetMode="External"/><Relationship Id="rId29" Type="http://schemas.openxmlformats.org/officeDocument/2006/relationships/hyperlink" Target="mailto:jacobr@lanl.gov" TargetMode="External"/><Relationship Id="rId1" Type="http://schemas.openxmlformats.org/officeDocument/2006/relationships/hyperlink" Target="mailto:jstreit@lanl.gov" TargetMode="External"/><Relationship Id="rId6" Type="http://schemas.openxmlformats.org/officeDocument/2006/relationships/hyperlink" Target="mailto:jstreit@lanl.gov" TargetMode="External"/><Relationship Id="rId11" Type="http://schemas.openxmlformats.org/officeDocument/2006/relationships/hyperlink" Target="mailto:tauniav@lanl.gov" TargetMode="External"/><Relationship Id="rId24" Type="http://schemas.openxmlformats.org/officeDocument/2006/relationships/hyperlink" Target="mailto:bkarmiol@lanl.gov" TargetMode="External"/><Relationship Id="rId32" Type="http://schemas.openxmlformats.org/officeDocument/2006/relationships/hyperlink" Target="mailto:tvoss@lanl.gov" TargetMode="External"/><Relationship Id="rId37" Type="http://schemas.openxmlformats.org/officeDocument/2006/relationships/hyperlink" Target="mailto:stinnett@lanl.gov" TargetMode="External"/><Relationship Id="rId5" Type="http://schemas.openxmlformats.org/officeDocument/2006/relationships/hyperlink" Target="mailto:jstreit@lanl.gov" TargetMode="External"/><Relationship Id="rId15" Type="http://schemas.openxmlformats.org/officeDocument/2006/relationships/hyperlink" Target="mailto:anblack@lanl.gov" TargetMode="External"/><Relationship Id="rId23" Type="http://schemas.openxmlformats.org/officeDocument/2006/relationships/hyperlink" Target="mailto:emac@lanl.gov" TargetMode="External"/><Relationship Id="rId28" Type="http://schemas.openxmlformats.org/officeDocument/2006/relationships/hyperlink" Target="mailto:kmathew@lanl.gov" TargetMode="External"/><Relationship Id="rId36" Type="http://schemas.openxmlformats.org/officeDocument/2006/relationships/hyperlink" Target="mailto:stinnett@lanl.gov" TargetMode="External"/><Relationship Id="rId10" Type="http://schemas.openxmlformats.org/officeDocument/2006/relationships/hyperlink" Target="mailto:tauniav@lanl.gov" TargetMode="External"/><Relationship Id="rId19" Type="http://schemas.openxmlformats.org/officeDocument/2006/relationships/hyperlink" Target="mailto:diepolder@lanl.gov" TargetMode="External"/><Relationship Id="rId31" Type="http://schemas.openxmlformats.org/officeDocument/2006/relationships/hyperlink" Target="mailto:stauffer@lanl.gov" TargetMode="External"/><Relationship Id="rId4" Type="http://schemas.openxmlformats.org/officeDocument/2006/relationships/hyperlink" Target="mailto:jstreit@lanl.gov" TargetMode="External"/><Relationship Id="rId9" Type="http://schemas.openxmlformats.org/officeDocument/2006/relationships/hyperlink" Target="mailto:tauniav@lanl.gov" TargetMode="External"/><Relationship Id="rId14" Type="http://schemas.openxmlformats.org/officeDocument/2006/relationships/hyperlink" Target="mailto:anblack@lanl.gov" TargetMode="External"/><Relationship Id="rId22" Type="http://schemas.openxmlformats.org/officeDocument/2006/relationships/hyperlink" Target="mailto:jkulesza@lanl.gov" TargetMode="External"/><Relationship Id="rId27" Type="http://schemas.openxmlformats.org/officeDocument/2006/relationships/hyperlink" Target="mailto:kmathew@lanl.gov" TargetMode="External"/><Relationship Id="rId30" Type="http://schemas.openxmlformats.org/officeDocument/2006/relationships/hyperlink" Target="mailto:stauffer@lanl.gov" TargetMode="External"/><Relationship Id="rId35" Type="http://schemas.openxmlformats.org/officeDocument/2006/relationships/hyperlink" Target="mailto:the_kep@lanl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231"/>
  <sheetViews>
    <sheetView showGridLines="0" tabSelected="1" zoomScale="82" zoomScaleNormal="82" workbookViewId="0">
      <pane xSplit="2" ySplit="12" topLeftCell="D52" activePane="bottomRight" state="frozen"/>
      <selection pane="topRight" activeCell="C1" sqref="C1"/>
      <selection pane="bottomLeft" activeCell="A11" sqref="A11"/>
      <selection pane="bottomRight" activeCell="E54" sqref="E54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6" width="17.710937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54" customWidth="1"/>
    <col min="29" max="30" width="22.7109375" style="54" customWidth="1"/>
    <col min="31" max="31" width="16.5703125" style="54" customWidth="1"/>
    <col min="32" max="32" width="9.140625" style="54" customWidth="1"/>
    <col min="33" max="33" width="11.85546875" style="54" hidden="1" customWidth="1"/>
    <col min="34" max="35" width="9.140625" style="54" hidden="1" customWidth="1"/>
    <col min="36" max="36" width="7.42578125" style="54" hidden="1" customWidth="1"/>
    <col min="37" max="40" width="9.140625" style="54" customWidth="1"/>
    <col min="41" max="41" width="9.140625" style="55" customWidth="1"/>
    <col min="42" max="44" width="9.140625" style="15" customWidth="1"/>
    <col min="45" max="45" width="9.140625" style="4" customWidth="1"/>
    <col min="46" max="46" width="9.140625" style="54" customWidth="1"/>
    <col min="47" max="48" width="9.140625" style="15" customWidth="1"/>
    <col min="49" max="49" width="9.140625" style="15"/>
    <col min="50" max="16384" width="9.140625" style="1"/>
  </cols>
  <sheetData>
    <row r="1" spans="1:101" ht="20.25" customHeight="1" x14ac:dyDescent="0.2">
      <c r="A1" s="30"/>
      <c r="C1" s="138" t="s">
        <v>40</v>
      </c>
      <c r="D1" s="138"/>
      <c r="E1" s="138"/>
      <c r="F1" s="138"/>
      <c r="G1" s="138"/>
      <c r="H1" s="138"/>
      <c r="I1" s="138"/>
      <c r="J1" s="138"/>
      <c r="K1" s="71"/>
      <c r="L1" s="42" t="s">
        <v>48</v>
      </c>
      <c r="M1" s="130" t="str">
        <f>IF(AND(M2="",M6=""),"Status:  OK","")</f>
        <v>Status:  OK</v>
      </c>
      <c r="N1" s="130"/>
      <c r="O1" s="130"/>
      <c r="S1" s="64"/>
      <c r="T1" s="64"/>
      <c r="U1" s="81"/>
      <c r="V1" s="64"/>
      <c r="W1" s="64"/>
    </row>
    <row r="2" spans="1:101" ht="6" customHeight="1" thickBot="1" x14ac:dyDescent="0.25">
      <c r="A2" s="17"/>
      <c r="B2" s="15"/>
      <c r="C2" s="15"/>
      <c r="D2" s="15"/>
      <c r="E2" s="15"/>
      <c r="F2" s="15"/>
      <c r="G2" s="15"/>
      <c r="H2" s="15"/>
      <c r="I2" s="15"/>
      <c r="J2" s="15"/>
      <c r="K2" s="4"/>
      <c r="L2" s="4"/>
      <c r="M2" s="131" t="str">
        <f>IF(IF(OR(ISBLANK(C3),ISBLANK(H3),ISBLANK(C5),ISBLANK(H5),ISBLANK(C7),ISBLANK(G7),ISBLANK(C9)),1,0)=0,"","Missing or incorrect submitter      information")</f>
        <v/>
      </c>
      <c r="N2" s="131"/>
      <c r="O2" s="131"/>
    </row>
    <row r="3" spans="1:101" s="6" customFormat="1" ht="17.25" thickBot="1" x14ac:dyDescent="0.25">
      <c r="A3" s="120" t="s">
        <v>45</v>
      </c>
      <c r="B3" s="121"/>
      <c r="C3" s="128" t="s">
        <v>431</v>
      </c>
      <c r="D3" s="129"/>
      <c r="E3" s="18"/>
      <c r="F3" s="18"/>
      <c r="G3" s="28" t="s">
        <v>46</v>
      </c>
      <c r="H3" s="49" t="s">
        <v>432</v>
      </c>
      <c r="I3" s="18"/>
      <c r="M3" s="131"/>
      <c r="N3" s="131"/>
      <c r="O3" s="131"/>
      <c r="S3" s="65"/>
      <c r="AA3" s="7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5"/>
      <c r="AM3" s="5"/>
      <c r="AN3" s="25"/>
      <c r="AO3" s="25"/>
      <c r="AP3" s="25"/>
      <c r="AQ3" s="10"/>
      <c r="AR3" s="10"/>
      <c r="AS3" s="25"/>
      <c r="AT3" s="12"/>
      <c r="AU3" s="25"/>
      <c r="AV3" s="25"/>
      <c r="AW3" s="25"/>
    </row>
    <row r="4" spans="1:101" s="6" customFormat="1" ht="6" customHeight="1" thickBot="1" x14ac:dyDescent="0.25">
      <c r="A4" s="29"/>
      <c r="B4" s="29"/>
      <c r="C4" s="33"/>
      <c r="D4" s="33"/>
      <c r="E4" s="33"/>
      <c r="F4" s="33"/>
      <c r="G4" s="33"/>
      <c r="H4" s="33"/>
      <c r="I4" s="33"/>
      <c r="K4" s="28"/>
      <c r="L4" s="16"/>
      <c r="M4" s="131"/>
      <c r="N4" s="131"/>
      <c r="O4" s="131"/>
      <c r="S4" s="65"/>
      <c r="X4" s="7"/>
      <c r="Y4" s="7"/>
      <c r="Z4" s="7"/>
      <c r="AA4" s="7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5"/>
      <c r="AM4" s="5"/>
      <c r="AN4" s="25"/>
      <c r="AO4" s="25"/>
      <c r="AP4" s="25"/>
      <c r="AQ4" s="10"/>
      <c r="AR4" s="10"/>
      <c r="AS4" s="25"/>
      <c r="AT4" s="12"/>
      <c r="AU4" s="25"/>
      <c r="AV4" s="25"/>
      <c r="AW4" s="25"/>
    </row>
    <row r="5" spans="1:101" s="8" customFormat="1" ht="30" customHeight="1" thickBot="1" x14ac:dyDescent="0.25">
      <c r="A5" s="120" t="s">
        <v>47</v>
      </c>
      <c r="B5" s="121"/>
      <c r="C5" s="128" t="s">
        <v>444</v>
      </c>
      <c r="D5" s="129"/>
      <c r="E5" s="122" t="s">
        <v>55</v>
      </c>
      <c r="F5" s="122"/>
      <c r="G5" s="122"/>
      <c r="H5" s="45">
        <v>50</v>
      </c>
      <c r="I5" s="133" t="s">
        <v>585</v>
      </c>
      <c r="J5" s="134"/>
      <c r="K5" s="134"/>
      <c r="L5" s="134"/>
      <c r="M5" s="134"/>
      <c r="N5" s="134"/>
      <c r="O5" s="134"/>
      <c r="P5" s="134"/>
      <c r="Q5" s="134"/>
      <c r="S5" s="65"/>
      <c r="AB5" s="14"/>
      <c r="AC5" s="14"/>
      <c r="AD5" s="14"/>
      <c r="AE5" s="14"/>
      <c r="AF5" s="5"/>
      <c r="AG5" s="5"/>
      <c r="AH5" s="14"/>
      <c r="AI5" s="14"/>
      <c r="AJ5" s="14"/>
      <c r="AK5" s="14"/>
      <c r="AL5" s="14"/>
      <c r="AM5" s="14"/>
      <c r="AN5" s="14"/>
      <c r="AO5" s="5"/>
      <c r="AP5" s="12"/>
      <c r="AQ5" s="12"/>
      <c r="AR5" s="12"/>
      <c r="AS5" s="14"/>
      <c r="AT5" s="14"/>
      <c r="AU5" s="12"/>
      <c r="AV5" s="12"/>
      <c r="AW5" s="12"/>
    </row>
    <row r="6" spans="1:101" s="22" customFormat="1" ht="6" customHeight="1" thickBot="1" x14ac:dyDescent="0.25">
      <c r="A6" s="31"/>
      <c r="B6" s="31"/>
      <c r="C6" s="18"/>
      <c r="D6" s="18"/>
      <c r="E6" s="18"/>
      <c r="F6" s="18"/>
      <c r="G6" s="18"/>
      <c r="H6" s="18"/>
      <c r="I6" s="18"/>
      <c r="J6" s="18"/>
      <c r="K6" s="18"/>
      <c r="L6" s="18"/>
      <c r="M6" s="132" t="str">
        <f>IF(OR(COUNTIF(B13:B198,"ok")=0,COUNTIF(B13:B198,"Incomplete")&gt;0),"Missing or incorrect information in data entry section","")</f>
        <v/>
      </c>
      <c r="N6" s="132"/>
      <c r="O6" s="132"/>
      <c r="S6" s="66"/>
      <c r="T6" s="66"/>
      <c r="U6" s="66"/>
      <c r="V6" s="66"/>
      <c r="W6" s="66"/>
      <c r="X6" s="21"/>
      <c r="Y6" s="20"/>
      <c r="Z6" s="53"/>
      <c r="AA6" s="53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2"/>
      <c r="AM6" s="52"/>
      <c r="AN6" s="52"/>
      <c r="AO6" s="51"/>
      <c r="AP6" s="23"/>
      <c r="AQ6" s="56"/>
      <c r="AR6" s="23"/>
      <c r="AS6" s="23"/>
      <c r="AT6" s="57"/>
      <c r="AU6" s="23"/>
      <c r="AV6" s="23"/>
      <c r="AW6" s="23"/>
      <c r="CV6" s="24"/>
      <c r="CW6" s="24"/>
    </row>
    <row r="7" spans="1:101" s="22" customFormat="1" ht="18.75" thickBot="1" x14ac:dyDescent="0.25">
      <c r="A7" s="123" t="s">
        <v>4</v>
      </c>
      <c r="B7" s="123"/>
      <c r="C7" s="128" t="s">
        <v>438</v>
      </c>
      <c r="D7" s="129"/>
      <c r="F7" s="32" t="s">
        <v>110</v>
      </c>
      <c r="G7" s="139" t="s">
        <v>437</v>
      </c>
      <c r="H7" s="140"/>
      <c r="I7" s="18"/>
      <c r="J7" s="18"/>
      <c r="M7" s="132"/>
      <c r="N7" s="132"/>
      <c r="O7" s="132"/>
      <c r="V7" s="66"/>
      <c r="W7" s="66"/>
      <c r="X7" s="21"/>
      <c r="Y7" s="20"/>
      <c r="Z7" s="53"/>
      <c r="AA7" s="53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2"/>
      <c r="AM7" s="52"/>
      <c r="AN7" s="52"/>
      <c r="AO7" s="51"/>
      <c r="AP7" s="23"/>
      <c r="AQ7" s="56"/>
      <c r="AR7" s="23"/>
      <c r="AS7" s="23"/>
      <c r="AT7" s="57"/>
      <c r="AU7" s="23"/>
      <c r="AV7" s="23"/>
      <c r="AW7" s="23"/>
      <c r="CV7" s="24"/>
      <c r="CW7" s="24"/>
    </row>
    <row r="8" spans="1:101" s="22" customFormat="1" ht="9.6" customHeight="1" thickBot="1" x14ac:dyDescent="0.25">
      <c r="A8" s="31"/>
      <c r="B8" s="31"/>
      <c r="C8" s="18"/>
      <c r="D8" s="18"/>
      <c r="E8" s="18"/>
      <c r="F8" s="18"/>
      <c r="G8" s="18"/>
      <c r="H8" s="18"/>
      <c r="I8" s="18"/>
      <c r="J8" s="18"/>
      <c r="K8" s="18"/>
      <c r="L8" s="18"/>
      <c r="M8" s="132"/>
      <c r="N8" s="132"/>
      <c r="O8" s="132"/>
      <c r="S8" s="68"/>
      <c r="T8" s="68"/>
      <c r="U8" s="80"/>
      <c r="V8" s="68"/>
      <c r="W8" s="68"/>
      <c r="X8" s="2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2"/>
      <c r="AM8" s="52"/>
      <c r="AN8" s="52"/>
      <c r="AO8" s="51"/>
      <c r="AP8" s="23"/>
      <c r="AQ8" s="56"/>
      <c r="AR8" s="23"/>
      <c r="AS8" s="23"/>
      <c r="AT8" s="57"/>
      <c r="AU8" s="23"/>
      <c r="AV8" s="23"/>
      <c r="AW8" s="23"/>
      <c r="CV8" s="24"/>
      <c r="CW8" s="24"/>
    </row>
    <row r="9" spans="1:101" s="6" customFormat="1" ht="28.9" customHeight="1" thickBot="1" x14ac:dyDescent="0.25">
      <c r="A9" s="122" t="s">
        <v>6</v>
      </c>
      <c r="B9" s="124"/>
      <c r="C9" s="50">
        <v>42680</v>
      </c>
      <c r="D9" s="72"/>
      <c r="E9" s="72"/>
      <c r="F9" s="72"/>
      <c r="G9" s="72"/>
      <c r="H9" s="72"/>
      <c r="I9" s="70"/>
      <c r="J9" s="25"/>
      <c r="M9" s="112" t="s">
        <v>53</v>
      </c>
      <c r="N9" s="112"/>
      <c r="O9" s="112"/>
      <c r="P9" s="112"/>
      <c r="Q9" s="69"/>
      <c r="R9" s="118" t="s">
        <v>39</v>
      </c>
      <c r="S9" s="135"/>
      <c r="T9" s="135"/>
      <c r="U9" s="115"/>
      <c r="V9" s="112" t="s">
        <v>39</v>
      </c>
      <c r="W9" s="112"/>
      <c r="X9" s="112"/>
      <c r="Y9" s="112"/>
      <c r="Z9" s="112" t="s">
        <v>39</v>
      </c>
      <c r="AA9" s="112"/>
      <c r="AB9" s="112"/>
      <c r="AC9" s="112" t="s">
        <v>39</v>
      </c>
      <c r="AD9" s="112"/>
      <c r="AE9" s="112"/>
      <c r="AF9" s="14"/>
      <c r="AG9" s="14"/>
      <c r="AH9" s="14"/>
      <c r="AI9" s="14"/>
      <c r="AJ9" s="14"/>
      <c r="AK9" s="14"/>
      <c r="AL9" s="14"/>
      <c r="AM9" s="14"/>
      <c r="AN9" s="14"/>
      <c r="AO9" s="5"/>
      <c r="AP9" s="25"/>
      <c r="AQ9" s="56"/>
      <c r="AR9" s="25"/>
      <c r="AS9" s="25"/>
      <c r="AT9" s="12"/>
      <c r="AU9" s="25"/>
      <c r="AV9" s="25"/>
      <c r="AW9" s="25"/>
      <c r="CV9" s="7"/>
      <c r="CW9" s="7"/>
    </row>
    <row r="10" spans="1:101" s="6" customFormat="1" ht="18" customHeight="1" x14ac:dyDescent="0.2"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7"/>
      <c r="M10" s="112"/>
      <c r="N10" s="112"/>
      <c r="O10" s="112"/>
      <c r="P10" s="112"/>
      <c r="Q10" s="69"/>
      <c r="R10" s="136"/>
      <c r="S10" s="137"/>
      <c r="T10" s="137"/>
      <c r="U10" s="116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4"/>
      <c r="AG10" s="14"/>
      <c r="AH10" s="14"/>
      <c r="AI10" s="14"/>
      <c r="AJ10" s="14"/>
      <c r="AK10" s="14"/>
      <c r="AL10" s="41"/>
      <c r="AM10" s="41"/>
      <c r="AN10" s="14"/>
      <c r="AO10" s="5"/>
      <c r="AP10" s="25"/>
      <c r="AQ10" s="56"/>
      <c r="AR10" s="25"/>
      <c r="AS10" s="25"/>
      <c r="AT10" s="12"/>
      <c r="AU10" s="25"/>
      <c r="AV10" s="25"/>
      <c r="AW10" s="25"/>
      <c r="CV10" s="7"/>
      <c r="CW10" s="7"/>
    </row>
    <row r="11" spans="1:101" ht="24.75" customHeight="1" x14ac:dyDescent="0.2">
      <c r="A11" s="125" t="s">
        <v>0</v>
      </c>
      <c r="B11" s="125" t="s">
        <v>2</v>
      </c>
      <c r="C11" s="113" t="s">
        <v>49</v>
      </c>
      <c r="D11" s="113" t="s">
        <v>43</v>
      </c>
      <c r="E11" s="113" t="s">
        <v>44</v>
      </c>
      <c r="F11" s="113" t="s">
        <v>111</v>
      </c>
      <c r="G11" s="112" t="s">
        <v>41</v>
      </c>
      <c r="H11" s="112"/>
      <c r="I11" s="113" t="s">
        <v>38</v>
      </c>
      <c r="J11" s="113" t="s">
        <v>37</v>
      </c>
      <c r="K11" s="113" t="s">
        <v>36</v>
      </c>
      <c r="L11" s="118" t="s">
        <v>54</v>
      </c>
      <c r="M11" s="113" t="s">
        <v>51</v>
      </c>
      <c r="N11" s="112" t="s">
        <v>33</v>
      </c>
      <c r="O11" s="112"/>
      <c r="P11" s="112" t="s">
        <v>34</v>
      </c>
      <c r="Q11" s="4"/>
      <c r="R11" s="117" t="s">
        <v>7</v>
      </c>
      <c r="S11" s="112" t="str">
        <f>D11&amp;" Status"</f>
        <v xml:space="preserve"> Last Name
of Non-Government Standards Body (NGSB)
Participant Status</v>
      </c>
      <c r="T11" s="112" t="str">
        <f>E11&amp;" Status"</f>
        <v xml:space="preserve"> First Name
of Non-Government Standards Body (NGSB)
Participant Status</v>
      </c>
      <c r="U11" s="115" t="str">
        <f>F11&amp;" Status"</f>
        <v xml:space="preserve"> Email Address
of Non-Government Standards Body (NGSB)
Participant Status</v>
      </c>
      <c r="V11" s="112" t="str">
        <f>G11</f>
        <v xml:space="preserve"> Employment Status (Complete One Column only for Each Row)</v>
      </c>
      <c r="W11" s="112"/>
      <c r="X11" s="112" t="str">
        <f>I11&amp;" Status"</f>
        <v xml:space="preserve"> Name of Non-Government Standards Body (NGSB) Status</v>
      </c>
      <c r="Y11" s="112" t="str">
        <f>J11&amp;" Status"</f>
        <v xml:space="preserve"> Country of Non-Government Standards Body (NGSB) Status</v>
      </c>
      <c r="Z11" s="112" t="str">
        <f>K11&amp;" Status"</f>
        <v xml:space="preserve"> Name of Main Committee Status</v>
      </c>
      <c r="AA11" s="112" t="str">
        <f>L11&amp;" Status"</f>
        <v xml:space="preserve"> Name and/or Number of Activity (e.g., committee, sub-committee, working group, task group) Status</v>
      </c>
      <c r="AB11" s="112" t="str">
        <f>M11&amp;" Status"</f>
        <v xml:space="preserve"> Voting Status:
'V' for Voting or
'NV' for Nonvoting Status</v>
      </c>
      <c r="AC11" s="112" t="str">
        <f>N11</f>
        <v xml:space="preserve"> Representation (Complete One Column only for Each Row)</v>
      </c>
      <c r="AD11" s="112"/>
      <c r="AE11" s="112" t="str">
        <f>P11&amp;" Status"</f>
        <v xml:space="preserve"> Brief Scope of the Activity Status</v>
      </c>
      <c r="AF11" s="55"/>
      <c r="AG11" s="15"/>
      <c r="AH11" s="15"/>
      <c r="AI11" s="15"/>
      <c r="AJ11" s="58"/>
      <c r="AK11" s="15"/>
      <c r="AL11" s="15"/>
      <c r="AM11" s="15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26"/>
      <c r="B12" s="126"/>
      <c r="C12" s="114"/>
      <c r="D12" s="127"/>
      <c r="E12" s="127"/>
      <c r="F12" s="127"/>
      <c r="G12" s="63" t="s">
        <v>50</v>
      </c>
      <c r="H12" s="63" t="s">
        <v>42</v>
      </c>
      <c r="I12" s="114"/>
      <c r="J12" s="114"/>
      <c r="K12" s="114"/>
      <c r="L12" s="119"/>
      <c r="M12" s="114"/>
      <c r="N12" s="61" t="s">
        <v>52</v>
      </c>
      <c r="O12" s="61" t="s">
        <v>35</v>
      </c>
      <c r="P12" s="113"/>
      <c r="Q12" s="19"/>
      <c r="R12" s="117"/>
      <c r="S12" s="112"/>
      <c r="T12" s="112"/>
      <c r="U12" s="116"/>
      <c r="V12" s="79" t="str">
        <f>G12&amp;" Status"</f>
        <v xml:space="preserve"> DOE
Enter 'D' if Participant is Employed by DOE Status</v>
      </c>
      <c r="W12" s="79" t="str">
        <f>H12&amp;" Status"</f>
        <v xml:space="preserve"> Other
Specify the Employment Status of Participant Status</v>
      </c>
      <c r="X12" s="112"/>
      <c r="Y12" s="112"/>
      <c r="Z12" s="112"/>
      <c r="AA12" s="112"/>
      <c r="AB12" s="112"/>
      <c r="AC12" s="79" t="str">
        <f>N12&amp;" Status"</f>
        <v xml:space="preserve"> DOE
Enter 'D' if You are Formally Designated as an Official DOE Representative Status</v>
      </c>
      <c r="AD12" s="79" t="str">
        <f>O12&amp;" Status"</f>
        <v xml:space="preserve"> Other
Specify the Type of Representation Below Status</v>
      </c>
      <c r="AE12" s="112"/>
      <c r="AF12" s="9"/>
      <c r="AG12" s="13" t="s">
        <v>1</v>
      </c>
      <c r="AH12" s="62">
        <v>14</v>
      </c>
      <c r="AI12" s="51"/>
      <c r="AJ12" s="59" t="s">
        <v>3</v>
      </c>
      <c r="AK12" s="25"/>
      <c r="AL12" s="25"/>
      <c r="AM12" s="25"/>
    </row>
    <row r="13" spans="1:101" s="6" customFormat="1" ht="25.5" customHeight="1" thickTop="1" thickBot="1" x14ac:dyDescent="0.25">
      <c r="A13" s="11">
        <v>133</v>
      </c>
      <c r="B13" s="43" t="str">
        <f t="shared" ref="B13:B29" si="0">IF(COUNTIF(R13:AE13,"")=No_of_Columns,"",IF(COUNTIF(R13:AE13,"ok")=No_of_Columns,"ok","Incomplete"))</f>
        <v>ok</v>
      </c>
      <c r="C13" s="39" t="s">
        <v>318</v>
      </c>
      <c r="D13" s="73" t="s">
        <v>277</v>
      </c>
      <c r="E13" s="73" t="s">
        <v>175</v>
      </c>
      <c r="F13" s="73" t="s">
        <v>278</v>
      </c>
      <c r="G13" s="36"/>
      <c r="H13" s="34" t="s">
        <v>434</v>
      </c>
      <c r="I13" s="73" t="s">
        <v>336</v>
      </c>
      <c r="J13" s="73" t="s">
        <v>320</v>
      </c>
      <c r="K13" s="73" t="s">
        <v>408</v>
      </c>
      <c r="L13" s="35" t="s">
        <v>280</v>
      </c>
      <c r="M13" s="36" t="s">
        <v>347</v>
      </c>
      <c r="N13" s="36"/>
      <c r="O13" s="34" t="s">
        <v>435</v>
      </c>
      <c r="P13" s="46" t="s">
        <v>436</v>
      </c>
      <c r="Q13" s="60"/>
      <c r="R13" s="67" t="str">
        <f t="shared" ref="R13:R29" si="1">IF(COUNTA($C13:$P13)=0,"",IF(ISBLANK($C13),"Empty cell",IF(OR($C13="I",$C13="R",$C13="T"),"ok","Entry should be one of 'I', 'R', or 'T'")))</f>
        <v>ok</v>
      </c>
      <c r="S13" s="67" t="str">
        <f t="shared" ref="S13:S29" si="2">IF(COUNTA($C13:$P13)=0,"",IF(ISBLANK(D13),"Empty cell","ok"))</f>
        <v>ok</v>
      </c>
      <c r="T13" s="67" t="str">
        <f t="shared" ref="T13:T29" si="3">IF(COUNTA($C13:$P13)=0,"",IF(ISBLANK(E13),"Empty cell","ok"))</f>
        <v>ok</v>
      </c>
      <c r="U13" s="67" t="str">
        <f t="shared" ref="U13:U29" si="4">IF(COUNTA($C13:$P13)=0,"",IF(ISBLANK(F13),"Empty cell",IF(IF(ISERROR(FIND("@",F13)),1,0)+IF(ISERROR(FIND(".",F13)),1,0)&gt;0,"Entry is not an email address","ok")))</f>
        <v>ok</v>
      </c>
      <c r="V13" s="67" t="str">
        <f t="shared" ref="V13:V29" si="5">IF(COUNTA($C13:$P13)=0,"",IF(G13="D",IF(ISBLANK(H13),"ok","Entries should not be made in both columns"),IF(ISBLANK(G13),IF(ISBLANK(H13),"Empty cell","ok"),"Entry should be 'D'")))</f>
        <v>ok</v>
      </c>
      <c r="W13" s="67" t="str">
        <f t="shared" ref="W13:W29" si="6">IF(COUNTA($C13:$P13)=0,"",IF(G13="D",IF(ISBLANK(H13),"ok","Entries should not be made in both columns"),IF(ISBLANK(G13),IF(ISBLANK(H13),"Empty cell","ok"),IF(ISBLANK(H13),"ok","Entries should not be made in both columns"))))</f>
        <v>ok</v>
      </c>
      <c r="X13" s="67" t="str">
        <f t="shared" ref="X13:X29" si="7">IF(COUNTA($C13:$P13)=0,"",IF(ISBLANK($I13),"Empty cell","ok"))</f>
        <v>ok</v>
      </c>
      <c r="Y13" s="67" t="str">
        <f t="shared" ref="Y13:Y29" si="8">IF(COUNTA($C13:$P13)=0,"",IF(ISBLANK($J13),"Empty cell","ok"))</f>
        <v>ok</v>
      </c>
      <c r="Z13" s="67" t="str">
        <f t="shared" ref="Z13:Z29" si="9">IF(COUNTA($C13:$P13)=0,"",IF(ISBLANK($K13),"Empty cell","ok"))</f>
        <v>ok</v>
      </c>
      <c r="AA13" s="67" t="str">
        <f t="shared" ref="AA13:AA29" si="10">IF(COUNTA($C13:$P13)=0,"",IF(ISBLANK($L13),"Empty cell","ok"))</f>
        <v>ok</v>
      </c>
      <c r="AB13" s="67" t="str">
        <f t="shared" ref="AB13:AB29" si="11">IF(COUNTA($C13:$P13)=0,"",IF(C13="T",IF(ISBLANK($M13),"ok","No entry should be made"),IF(ISBLANK($M13),"Empty cell",IF(OR($M13="V",$M13="NV"),"ok","Entry should be one of 'V' or 'NV'"))))</f>
        <v>ok</v>
      </c>
      <c r="AC13" s="67" t="str">
        <f t="shared" ref="AC13:AC29" si="12"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67" t="str">
        <f t="shared" ref="AD13:AD29" si="13"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67" t="str">
        <f t="shared" ref="AE13:AE29" si="14">IF(COUNTA($C13:$P13)=0,"",IF(C13="T",IF(ISBLANK($P13),"ok","No entry should be made"),IF(ISBLANK($P13),"Empty cell","ok")))</f>
        <v>ok</v>
      </c>
      <c r="AF13" s="5"/>
      <c r="AG13" s="10"/>
      <c r="AH13" s="10"/>
      <c r="AI13" s="10"/>
      <c r="AJ13" s="12" t="s">
        <v>5</v>
      </c>
      <c r="AK13" s="25"/>
      <c r="AL13" s="25"/>
      <c r="AM13" s="25"/>
    </row>
    <row r="14" spans="1:101" s="6" customFormat="1" ht="52.5" thickTop="1" thickBot="1" x14ac:dyDescent="0.25">
      <c r="A14" s="11">
        <v>131</v>
      </c>
      <c r="B14" s="43" t="str">
        <f t="shared" si="0"/>
        <v>ok</v>
      </c>
      <c r="C14" s="39" t="s">
        <v>318</v>
      </c>
      <c r="D14" s="73" t="s">
        <v>277</v>
      </c>
      <c r="E14" s="73" t="s">
        <v>175</v>
      </c>
      <c r="F14" s="73" t="s">
        <v>278</v>
      </c>
      <c r="G14" s="36"/>
      <c r="H14" s="34" t="s">
        <v>434</v>
      </c>
      <c r="I14" s="73" t="s">
        <v>336</v>
      </c>
      <c r="J14" s="73" t="s">
        <v>320</v>
      </c>
      <c r="K14" s="73" t="s">
        <v>407</v>
      </c>
      <c r="L14" s="35" t="s">
        <v>279</v>
      </c>
      <c r="M14" s="36" t="s">
        <v>347</v>
      </c>
      <c r="N14" s="36"/>
      <c r="O14" s="34" t="s">
        <v>435</v>
      </c>
      <c r="P14" s="46" t="s">
        <v>436</v>
      </c>
      <c r="Q14" s="60"/>
      <c r="R14" s="67" t="str">
        <f t="shared" si="1"/>
        <v>ok</v>
      </c>
      <c r="S14" s="67" t="str">
        <f t="shared" si="2"/>
        <v>ok</v>
      </c>
      <c r="T14" s="67" t="str">
        <f t="shared" si="3"/>
        <v>ok</v>
      </c>
      <c r="U14" s="67" t="str">
        <f t="shared" si="4"/>
        <v>ok</v>
      </c>
      <c r="V14" s="67" t="str">
        <f t="shared" si="5"/>
        <v>ok</v>
      </c>
      <c r="W14" s="67" t="str">
        <f t="shared" si="6"/>
        <v>ok</v>
      </c>
      <c r="X14" s="67" t="str">
        <f t="shared" si="7"/>
        <v>ok</v>
      </c>
      <c r="Y14" s="67" t="str">
        <f t="shared" si="8"/>
        <v>ok</v>
      </c>
      <c r="Z14" s="67" t="str">
        <f t="shared" si="9"/>
        <v>ok</v>
      </c>
      <c r="AA14" s="67" t="str">
        <f t="shared" si="10"/>
        <v>ok</v>
      </c>
      <c r="AB14" s="67" t="str">
        <f t="shared" si="11"/>
        <v>ok</v>
      </c>
      <c r="AC14" s="67" t="str">
        <f t="shared" si="12"/>
        <v>ok</v>
      </c>
      <c r="AD14" s="67" t="str">
        <f t="shared" si="13"/>
        <v>ok</v>
      </c>
      <c r="AE14" s="67" t="str">
        <f t="shared" si="14"/>
        <v>ok</v>
      </c>
      <c r="AF14" s="5"/>
      <c r="AG14" s="10"/>
      <c r="AH14" s="10"/>
      <c r="AI14" s="10"/>
      <c r="AJ14" s="12" t="s">
        <v>5</v>
      </c>
      <c r="AK14" s="25"/>
      <c r="AL14" s="25"/>
      <c r="AM14" s="25"/>
    </row>
    <row r="15" spans="1:101" s="6" customFormat="1" ht="90.75" thickTop="1" thickBot="1" x14ac:dyDescent="0.25">
      <c r="A15" s="11">
        <v>135</v>
      </c>
      <c r="B15" s="43" t="str">
        <f t="shared" si="0"/>
        <v>ok</v>
      </c>
      <c r="C15" s="39" t="s">
        <v>318</v>
      </c>
      <c r="D15" s="73" t="s">
        <v>282</v>
      </c>
      <c r="E15" s="73" t="s">
        <v>283</v>
      </c>
      <c r="F15" s="73" t="s">
        <v>284</v>
      </c>
      <c r="G15" s="36"/>
      <c r="H15" s="34" t="s">
        <v>434</v>
      </c>
      <c r="I15" s="73" t="s">
        <v>337</v>
      </c>
      <c r="J15" s="73" t="s">
        <v>338</v>
      </c>
      <c r="K15" s="73" t="s">
        <v>409</v>
      </c>
      <c r="L15" s="35" t="s">
        <v>285</v>
      </c>
      <c r="M15" s="36" t="s">
        <v>347</v>
      </c>
      <c r="N15" s="36"/>
      <c r="O15" s="34" t="s">
        <v>435</v>
      </c>
      <c r="P15" s="46" t="s">
        <v>436</v>
      </c>
      <c r="Q15" s="60"/>
      <c r="R15" s="67" t="str">
        <f t="shared" si="1"/>
        <v>ok</v>
      </c>
      <c r="S15" s="67" t="str">
        <f t="shared" si="2"/>
        <v>ok</v>
      </c>
      <c r="T15" s="67" t="str">
        <f t="shared" si="3"/>
        <v>ok</v>
      </c>
      <c r="U15" s="67" t="str">
        <f t="shared" si="4"/>
        <v>ok</v>
      </c>
      <c r="V15" s="67" t="str">
        <f t="shared" si="5"/>
        <v>ok</v>
      </c>
      <c r="W15" s="67" t="str">
        <f t="shared" si="6"/>
        <v>ok</v>
      </c>
      <c r="X15" s="67" t="str">
        <f t="shared" si="7"/>
        <v>ok</v>
      </c>
      <c r="Y15" s="67" t="str">
        <f t="shared" si="8"/>
        <v>ok</v>
      </c>
      <c r="Z15" s="67" t="str">
        <f t="shared" si="9"/>
        <v>ok</v>
      </c>
      <c r="AA15" s="67" t="str">
        <f t="shared" si="10"/>
        <v>ok</v>
      </c>
      <c r="AB15" s="67" t="str">
        <f t="shared" si="11"/>
        <v>ok</v>
      </c>
      <c r="AC15" s="67" t="str">
        <f t="shared" si="12"/>
        <v>ok</v>
      </c>
      <c r="AD15" s="67" t="str">
        <f t="shared" si="13"/>
        <v>ok</v>
      </c>
      <c r="AE15" s="67" t="str">
        <f t="shared" si="14"/>
        <v>ok</v>
      </c>
      <c r="AF15" s="5"/>
      <c r="AG15" s="10"/>
      <c r="AH15" s="10"/>
      <c r="AI15" s="10"/>
      <c r="AJ15" s="12" t="s">
        <v>5</v>
      </c>
      <c r="AK15" s="25"/>
      <c r="AL15" s="25"/>
      <c r="AM15" s="25"/>
    </row>
    <row r="16" spans="1:101" s="6" customFormat="1" ht="78" thickTop="1" thickBot="1" x14ac:dyDescent="0.25">
      <c r="A16" s="11">
        <v>140</v>
      </c>
      <c r="B16" s="43" t="str">
        <f t="shared" si="0"/>
        <v>ok</v>
      </c>
      <c r="C16" s="39" t="s">
        <v>318</v>
      </c>
      <c r="D16" s="73" t="s">
        <v>282</v>
      </c>
      <c r="E16" s="73" t="s">
        <v>283</v>
      </c>
      <c r="F16" s="73" t="s">
        <v>284</v>
      </c>
      <c r="G16" s="36"/>
      <c r="H16" s="34" t="s">
        <v>434</v>
      </c>
      <c r="I16" s="73" t="s">
        <v>339</v>
      </c>
      <c r="J16" s="73" t="s">
        <v>320</v>
      </c>
      <c r="K16" s="73" t="s">
        <v>411</v>
      </c>
      <c r="L16" s="35" t="s">
        <v>292</v>
      </c>
      <c r="M16" s="36" t="s">
        <v>348</v>
      </c>
      <c r="N16" s="36"/>
      <c r="O16" s="34" t="s">
        <v>435</v>
      </c>
      <c r="P16" s="46" t="s">
        <v>436</v>
      </c>
      <c r="Q16" s="60"/>
      <c r="R16" s="67" t="str">
        <f t="shared" si="1"/>
        <v>ok</v>
      </c>
      <c r="S16" s="67" t="str">
        <f t="shared" si="2"/>
        <v>ok</v>
      </c>
      <c r="T16" s="67" t="str">
        <f t="shared" si="3"/>
        <v>ok</v>
      </c>
      <c r="U16" s="67" t="str">
        <f t="shared" si="4"/>
        <v>ok</v>
      </c>
      <c r="V16" s="67" t="str">
        <f t="shared" si="5"/>
        <v>ok</v>
      </c>
      <c r="W16" s="67" t="str">
        <f t="shared" si="6"/>
        <v>ok</v>
      </c>
      <c r="X16" s="67" t="str">
        <f t="shared" si="7"/>
        <v>ok</v>
      </c>
      <c r="Y16" s="67" t="str">
        <f t="shared" si="8"/>
        <v>ok</v>
      </c>
      <c r="Z16" s="67" t="str">
        <f t="shared" si="9"/>
        <v>ok</v>
      </c>
      <c r="AA16" s="67" t="str">
        <f t="shared" si="10"/>
        <v>ok</v>
      </c>
      <c r="AB16" s="67" t="str">
        <f t="shared" si="11"/>
        <v>ok</v>
      </c>
      <c r="AC16" s="67" t="str">
        <f t="shared" si="12"/>
        <v>ok</v>
      </c>
      <c r="AD16" s="67" t="str">
        <f t="shared" si="13"/>
        <v>ok</v>
      </c>
      <c r="AE16" s="67" t="str">
        <f t="shared" si="14"/>
        <v>ok</v>
      </c>
      <c r="AF16" s="5"/>
      <c r="AG16" s="10"/>
      <c r="AH16" s="10"/>
      <c r="AI16" s="10"/>
      <c r="AJ16" s="12" t="s">
        <v>5</v>
      </c>
      <c r="AK16" s="25"/>
      <c r="AL16" s="25"/>
      <c r="AM16" s="25"/>
    </row>
    <row r="17" spans="1:39" s="6" customFormat="1" ht="52.5" thickTop="1" thickBot="1" x14ac:dyDescent="0.25">
      <c r="A17" s="11">
        <v>142</v>
      </c>
      <c r="B17" s="43" t="str">
        <f t="shared" si="0"/>
        <v>ok</v>
      </c>
      <c r="C17" s="39" t="s">
        <v>480</v>
      </c>
      <c r="D17" s="73" t="s">
        <v>282</v>
      </c>
      <c r="E17" s="73" t="s">
        <v>283</v>
      </c>
      <c r="F17" s="73" t="s">
        <v>284</v>
      </c>
      <c r="G17" s="36"/>
      <c r="H17" s="34" t="s">
        <v>434</v>
      </c>
      <c r="I17" s="73" t="s">
        <v>340</v>
      </c>
      <c r="J17" s="73" t="s">
        <v>341</v>
      </c>
      <c r="K17" s="73" t="s">
        <v>412</v>
      </c>
      <c r="L17" s="35" t="s">
        <v>293</v>
      </c>
      <c r="M17" s="36"/>
      <c r="N17" s="36"/>
      <c r="O17" s="34"/>
      <c r="P17" s="46"/>
      <c r="Q17" s="60"/>
      <c r="R17" s="67" t="str">
        <f t="shared" si="1"/>
        <v>ok</v>
      </c>
      <c r="S17" s="67" t="str">
        <f t="shared" si="2"/>
        <v>ok</v>
      </c>
      <c r="T17" s="67" t="str">
        <f t="shared" si="3"/>
        <v>ok</v>
      </c>
      <c r="U17" s="67" t="str">
        <f t="shared" si="4"/>
        <v>ok</v>
      </c>
      <c r="V17" s="67" t="str">
        <f t="shared" si="5"/>
        <v>ok</v>
      </c>
      <c r="W17" s="67" t="str">
        <f t="shared" si="6"/>
        <v>ok</v>
      </c>
      <c r="X17" s="67" t="str">
        <f t="shared" si="7"/>
        <v>ok</v>
      </c>
      <c r="Y17" s="67" t="str">
        <f t="shared" si="8"/>
        <v>ok</v>
      </c>
      <c r="Z17" s="67" t="str">
        <f t="shared" si="9"/>
        <v>ok</v>
      </c>
      <c r="AA17" s="67" t="str">
        <f t="shared" si="10"/>
        <v>ok</v>
      </c>
      <c r="AB17" s="67" t="str">
        <f t="shared" si="11"/>
        <v>ok</v>
      </c>
      <c r="AC17" s="67" t="str">
        <f t="shared" si="12"/>
        <v>ok</v>
      </c>
      <c r="AD17" s="67" t="str">
        <f t="shared" si="13"/>
        <v>ok</v>
      </c>
      <c r="AE17" s="67" t="str">
        <f t="shared" si="14"/>
        <v>ok</v>
      </c>
      <c r="AF17" s="5"/>
      <c r="AG17" s="10"/>
      <c r="AH17" s="10"/>
      <c r="AI17" s="10"/>
      <c r="AJ17" s="12" t="s">
        <v>5</v>
      </c>
      <c r="AK17" s="25"/>
      <c r="AL17" s="25"/>
      <c r="AM17" s="25"/>
    </row>
    <row r="18" spans="1:39" s="6" customFormat="1" ht="103.5" thickTop="1" thickBot="1" x14ac:dyDescent="0.25">
      <c r="A18" s="11">
        <v>153</v>
      </c>
      <c r="B18" s="43" t="str">
        <f t="shared" si="0"/>
        <v>ok</v>
      </c>
      <c r="C18" s="39" t="s">
        <v>318</v>
      </c>
      <c r="D18" s="73" t="s">
        <v>282</v>
      </c>
      <c r="E18" s="73" t="s">
        <v>283</v>
      </c>
      <c r="F18" s="73" t="s">
        <v>284</v>
      </c>
      <c r="G18" s="36"/>
      <c r="H18" s="34" t="s">
        <v>434</v>
      </c>
      <c r="I18" s="73" t="s">
        <v>346</v>
      </c>
      <c r="J18" s="73" t="s">
        <v>320</v>
      </c>
      <c r="K18" s="73" t="s">
        <v>419</v>
      </c>
      <c r="L18" s="35" t="s">
        <v>303</v>
      </c>
      <c r="M18" s="36" t="s">
        <v>348</v>
      </c>
      <c r="N18" s="36"/>
      <c r="O18" s="34" t="s">
        <v>435</v>
      </c>
      <c r="P18" s="46" t="s">
        <v>436</v>
      </c>
      <c r="Q18" s="60"/>
      <c r="R18" s="67" t="str">
        <f t="shared" si="1"/>
        <v>ok</v>
      </c>
      <c r="S18" s="67" t="str">
        <f t="shared" si="2"/>
        <v>ok</v>
      </c>
      <c r="T18" s="67" t="str">
        <f t="shared" si="3"/>
        <v>ok</v>
      </c>
      <c r="U18" s="67" t="str">
        <f t="shared" si="4"/>
        <v>ok</v>
      </c>
      <c r="V18" s="67" t="str">
        <f t="shared" si="5"/>
        <v>ok</v>
      </c>
      <c r="W18" s="67" t="str">
        <f t="shared" si="6"/>
        <v>ok</v>
      </c>
      <c r="X18" s="67" t="str">
        <f t="shared" si="7"/>
        <v>ok</v>
      </c>
      <c r="Y18" s="67" t="str">
        <f t="shared" si="8"/>
        <v>ok</v>
      </c>
      <c r="Z18" s="67" t="str">
        <f t="shared" si="9"/>
        <v>ok</v>
      </c>
      <c r="AA18" s="67" t="str">
        <f t="shared" si="10"/>
        <v>ok</v>
      </c>
      <c r="AB18" s="67" t="str">
        <f t="shared" si="11"/>
        <v>ok</v>
      </c>
      <c r="AC18" s="67" t="str">
        <f t="shared" si="12"/>
        <v>ok</v>
      </c>
      <c r="AD18" s="67" t="str">
        <f t="shared" si="13"/>
        <v>ok</v>
      </c>
      <c r="AE18" s="67" t="str">
        <f t="shared" si="14"/>
        <v>ok</v>
      </c>
      <c r="AF18" s="5"/>
      <c r="AG18" s="10"/>
      <c r="AH18" s="10"/>
      <c r="AI18" s="10"/>
      <c r="AJ18" s="12" t="s">
        <v>5</v>
      </c>
      <c r="AK18" s="25"/>
      <c r="AL18" s="25"/>
      <c r="AM18" s="25"/>
    </row>
    <row r="19" spans="1:39" s="6" customFormat="1" ht="78" thickTop="1" thickBot="1" x14ac:dyDescent="0.25">
      <c r="A19" s="11">
        <v>51</v>
      </c>
      <c r="B19" s="43" t="str">
        <f t="shared" si="0"/>
        <v>ok</v>
      </c>
      <c r="C19" s="39" t="s">
        <v>318</v>
      </c>
      <c r="D19" s="73" t="s">
        <v>193</v>
      </c>
      <c r="E19" s="73" t="s">
        <v>170</v>
      </c>
      <c r="F19" s="73" t="s">
        <v>194</v>
      </c>
      <c r="G19" s="36"/>
      <c r="H19" s="34" t="s">
        <v>434</v>
      </c>
      <c r="I19" s="73" t="s">
        <v>328</v>
      </c>
      <c r="J19" s="73" t="s">
        <v>320</v>
      </c>
      <c r="K19" s="73" t="s">
        <v>570</v>
      </c>
      <c r="L19" s="35" t="s">
        <v>195</v>
      </c>
      <c r="M19" s="36" t="s">
        <v>348</v>
      </c>
      <c r="N19" s="36"/>
      <c r="O19" s="34" t="s">
        <v>435</v>
      </c>
      <c r="P19" s="46" t="s">
        <v>436</v>
      </c>
      <c r="Q19" s="60"/>
      <c r="R19" s="67" t="str">
        <f t="shared" si="1"/>
        <v>ok</v>
      </c>
      <c r="S19" s="67" t="str">
        <f t="shared" si="2"/>
        <v>ok</v>
      </c>
      <c r="T19" s="67" t="str">
        <f t="shared" si="3"/>
        <v>ok</v>
      </c>
      <c r="U19" s="67" t="str">
        <f t="shared" si="4"/>
        <v>ok</v>
      </c>
      <c r="V19" s="67" t="str">
        <f t="shared" si="5"/>
        <v>ok</v>
      </c>
      <c r="W19" s="67" t="str">
        <f t="shared" si="6"/>
        <v>ok</v>
      </c>
      <c r="X19" s="67" t="str">
        <f t="shared" si="7"/>
        <v>ok</v>
      </c>
      <c r="Y19" s="67" t="str">
        <f t="shared" si="8"/>
        <v>ok</v>
      </c>
      <c r="Z19" s="67" t="str">
        <f t="shared" si="9"/>
        <v>ok</v>
      </c>
      <c r="AA19" s="67" t="str">
        <f t="shared" si="10"/>
        <v>ok</v>
      </c>
      <c r="AB19" s="67" t="str">
        <f t="shared" si="11"/>
        <v>ok</v>
      </c>
      <c r="AC19" s="67" t="str">
        <f t="shared" si="12"/>
        <v>ok</v>
      </c>
      <c r="AD19" s="67" t="str">
        <f t="shared" si="13"/>
        <v>ok</v>
      </c>
      <c r="AE19" s="67" t="str">
        <f t="shared" si="14"/>
        <v>ok</v>
      </c>
      <c r="AF19" s="5"/>
      <c r="AG19" s="10"/>
      <c r="AH19" s="10"/>
      <c r="AI19" s="10"/>
      <c r="AJ19" s="12" t="s">
        <v>5</v>
      </c>
      <c r="AK19" s="25"/>
      <c r="AL19" s="25"/>
      <c r="AM19" s="25"/>
    </row>
    <row r="20" spans="1:39" s="6" customFormat="1" ht="78" thickTop="1" thickBot="1" x14ac:dyDescent="0.25">
      <c r="A20" s="11">
        <v>53</v>
      </c>
      <c r="B20" s="43" t="str">
        <f t="shared" si="0"/>
        <v>ok</v>
      </c>
      <c r="C20" s="39" t="s">
        <v>318</v>
      </c>
      <c r="D20" s="73" t="s">
        <v>193</v>
      </c>
      <c r="E20" s="73" t="s">
        <v>170</v>
      </c>
      <c r="F20" s="73" t="s">
        <v>194</v>
      </c>
      <c r="G20" s="36"/>
      <c r="H20" s="34" t="s">
        <v>434</v>
      </c>
      <c r="I20" s="73" t="s">
        <v>328</v>
      </c>
      <c r="J20" s="73" t="s">
        <v>320</v>
      </c>
      <c r="K20" s="73" t="s">
        <v>369</v>
      </c>
      <c r="L20" s="35" t="s">
        <v>198</v>
      </c>
      <c r="M20" s="36" t="s">
        <v>347</v>
      </c>
      <c r="N20" s="36"/>
      <c r="O20" s="34" t="s">
        <v>435</v>
      </c>
      <c r="P20" s="46" t="s">
        <v>436</v>
      </c>
      <c r="Q20" s="60"/>
      <c r="R20" s="67" t="str">
        <f t="shared" si="1"/>
        <v>ok</v>
      </c>
      <c r="S20" s="67" t="str">
        <f t="shared" si="2"/>
        <v>ok</v>
      </c>
      <c r="T20" s="67" t="str">
        <f t="shared" si="3"/>
        <v>ok</v>
      </c>
      <c r="U20" s="67" t="str">
        <f t="shared" si="4"/>
        <v>ok</v>
      </c>
      <c r="V20" s="67" t="str">
        <f t="shared" si="5"/>
        <v>ok</v>
      </c>
      <c r="W20" s="67" t="str">
        <f t="shared" si="6"/>
        <v>ok</v>
      </c>
      <c r="X20" s="67" t="str">
        <f t="shared" si="7"/>
        <v>ok</v>
      </c>
      <c r="Y20" s="67" t="str">
        <f t="shared" si="8"/>
        <v>ok</v>
      </c>
      <c r="Z20" s="67" t="str">
        <f t="shared" si="9"/>
        <v>ok</v>
      </c>
      <c r="AA20" s="67" t="str">
        <f t="shared" si="10"/>
        <v>ok</v>
      </c>
      <c r="AB20" s="67" t="str">
        <f t="shared" si="11"/>
        <v>ok</v>
      </c>
      <c r="AC20" s="67" t="str">
        <f t="shared" si="12"/>
        <v>ok</v>
      </c>
      <c r="AD20" s="67" t="str">
        <f t="shared" si="13"/>
        <v>ok</v>
      </c>
      <c r="AE20" s="67" t="str">
        <f t="shared" si="14"/>
        <v>ok</v>
      </c>
      <c r="AF20" s="5"/>
      <c r="AG20" s="10"/>
      <c r="AH20" s="10"/>
      <c r="AI20" s="10"/>
      <c r="AJ20" s="12" t="s">
        <v>5</v>
      </c>
      <c r="AK20" s="25"/>
      <c r="AL20" s="25"/>
      <c r="AM20" s="25"/>
    </row>
    <row r="21" spans="1:39" s="6" customFormat="1" ht="52.5" thickTop="1" thickBot="1" x14ac:dyDescent="0.25">
      <c r="A21" s="11">
        <v>112</v>
      </c>
      <c r="B21" s="43" t="str">
        <f t="shared" si="0"/>
        <v>ok</v>
      </c>
      <c r="C21" s="39" t="s">
        <v>318</v>
      </c>
      <c r="D21" s="73" t="s">
        <v>193</v>
      </c>
      <c r="E21" s="73" t="s">
        <v>257</v>
      </c>
      <c r="F21" s="73" t="s">
        <v>258</v>
      </c>
      <c r="G21" s="36"/>
      <c r="H21" s="34" t="s">
        <v>434</v>
      </c>
      <c r="I21" s="73" t="s">
        <v>336</v>
      </c>
      <c r="J21" s="73" t="s">
        <v>320</v>
      </c>
      <c r="K21" s="73" t="s">
        <v>396</v>
      </c>
      <c r="L21" s="35" t="s">
        <v>259</v>
      </c>
      <c r="M21" s="36" t="s">
        <v>347</v>
      </c>
      <c r="N21" s="36"/>
      <c r="O21" s="34" t="s">
        <v>435</v>
      </c>
      <c r="P21" s="46" t="s">
        <v>436</v>
      </c>
      <c r="Q21" s="60"/>
      <c r="R21" s="67" t="str">
        <f t="shared" si="1"/>
        <v>ok</v>
      </c>
      <c r="S21" s="67" t="str">
        <f t="shared" si="2"/>
        <v>ok</v>
      </c>
      <c r="T21" s="67" t="str">
        <f t="shared" si="3"/>
        <v>ok</v>
      </c>
      <c r="U21" s="67" t="str">
        <f t="shared" si="4"/>
        <v>ok</v>
      </c>
      <c r="V21" s="67" t="str">
        <f t="shared" si="5"/>
        <v>ok</v>
      </c>
      <c r="W21" s="67" t="str">
        <f t="shared" si="6"/>
        <v>ok</v>
      </c>
      <c r="X21" s="67" t="str">
        <f t="shared" si="7"/>
        <v>ok</v>
      </c>
      <c r="Y21" s="67" t="str">
        <f t="shared" si="8"/>
        <v>ok</v>
      </c>
      <c r="Z21" s="67" t="str">
        <f t="shared" si="9"/>
        <v>ok</v>
      </c>
      <c r="AA21" s="67" t="str">
        <f t="shared" si="10"/>
        <v>ok</v>
      </c>
      <c r="AB21" s="67" t="str">
        <f t="shared" si="11"/>
        <v>ok</v>
      </c>
      <c r="AC21" s="67" t="str">
        <f t="shared" si="12"/>
        <v>ok</v>
      </c>
      <c r="AD21" s="67" t="str">
        <f t="shared" si="13"/>
        <v>ok</v>
      </c>
      <c r="AE21" s="67" t="str">
        <f t="shared" si="14"/>
        <v>ok</v>
      </c>
      <c r="AF21" s="5"/>
      <c r="AG21" s="10"/>
      <c r="AH21" s="10"/>
      <c r="AI21" s="10"/>
      <c r="AJ21" s="12" t="s">
        <v>5</v>
      </c>
      <c r="AK21" s="25"/>
      <c r="AL21" s="25"/>
      <c r="AM21" s="25"/>
    </row>
    <row r="22" spans="1:39" s="6" customFormat="1" ht="65.25" thickTop="1" thickBot="1" x14ac:dyDescent="0.25">
      <c r="A22" s="11">
        <v>116</v>
      </c>
      <c r="B22" s="43" t="str">
        <f t="shared" si="0"/>
        <v>ok</v>
      </c>
      <c r="C22" s="39" t="s">
        <v>318</v>
      </c>
      <c r="D22" s="73" t="s">
        <v>193</v>
      </c>
      <c r="E22" s="73" t="s">
        <v>257</v>
      </c>
      <c r="F22" s="73" t="s">
        <v>258</v>
      </c>
      <c r="G22" s="36"/>
      <c r="H22" s="34" t="s">
        <v>434</v>
      </c>
      <c r="I22" s="73" t="s">
        <v>336</v>
      </c>
      <c r="J22" s="73" t="s">
        <v>320</v>
      </c>
      <c r="K22" s="73" t="s">
        <v>399</v>
      </c>
      <c r="L22" s="35" t="s">
        <v>263</v>
      </c>
      <c r="M22" s="36" t="s">
        <v>347</v>
      </c>
      <c r="N22" s="36"/>
      <c r="O22" s="34" t="s">
        <v>435</v>
      </c>
      <c r="P22" s="46" t="s">
        <v>436</v>
      </c>
      <c r="Q22" s="60"/>
      <c r="R22" s="67" t="str">
        <f t="shared" si="1"/>
        <v>ok</v>
      </c>
      <c r="S22" s="67" t="str">
        <f t="shared" si="2"/>
        <v>ok</v>
      </c>
      <c r="T22" s="67" t="str">
        <f t="shared" si="3"/>
        <v>ok</v>
      </c>
      <c r="U22" s="67" t="str">
        <f t="shared" si="4"/>
        <v>ok</v>
      </c>
      <c r="V22" s="67" t="str">
        <f t="shared" si="5"/>
        <v>ok</v>
      </c>
      <c r="W22" s="67" t="str">
        <f t="shared" si="6"/>
        <v>ok</v>
      </c>
      <c r="X22" s="67" t="str">
        <f t="shared" si="7"/>
        <v>ok</v>
      </c>
      <c r="Y22" s="67" t="str">
        <f t="shared" si="8"/>
        <v>ok</v>
      </c>
      <c r="Z22" s="67" t="str">
        <f t="shared" si="9"/>
        <v>ok</v>
      </c>
      <c r="AA22" s="67" t="str">
        <f t="shared" si="10"/>
        <v>ok</v>
      </c>
      <c r="AB22" s="67" t="str">
        <f t="shared" si="11"/>
        <v>ok</v>
      </c>
      <c r="AC22" s="67" t="str">
        <f t="shared" si="12"/>
        <v>ok</v>
      </c>
      <c r="AD22" s="67" t="str">
        <f t="shared" si="13"/>
        <v>ok</v>
      </c>
      <c r="AE22" s="67" t="str">
        <f t="shared" si="14"/>
        <v>ok</v>
      </c>
      <c r="AF22" s="5"/>
      <c r="AG22" s="10"/>
      <c r="AH22" s="10"/>
      <c r="AI22" s="10"/>
      <c r="AJ22" s="12" t="s">
        <v>5</v>
      </c>
      <c r="AK22" s="25"/>
      <c r="AL22" s="25"/>
      <c r="AM22" s="25"/>
    </row>
    <row r="23" spans="1:39" s="6" customFormat="1" ht="52.5" thickTop="1" thickBot="1" x14ac:dyDescent="0.25">
      <c r="A23" s="11">
        <v>115</v>
      </c>
      <c r="B23" s="43" t="str">
        <f t="shared" si="0"/>
        <v>ok</v>
      </c>
      <c r="C23" s="39" t="s">
        <v>318</v>
      </c>
      <c r="D23" s="73" t="s">
        <v>193</v>
      </c>
      <c r="E23" s="73" t="s">
        <v>257</v>
      </c>
      <c r="F23" s="73" t="s">
        <v>258</v>
      </c>
      <c r="G23" s="36"/>
      <c r="H23" s="34" t="s">
        <v>434</v>
      </c>
      <c r="I23" s="73" t="s">
        <v>336</v>
      </c>
      <c r="J23" s="73" t="s">
        <v>320</v>
      </c>
      <c r="K23" s="73" t="s">
        <v>398</v>
      </c>
      <c r="L23" s="35" t="s">
        <v>262</v>
      </c>
      <c r="M23" s="36" t="s">
        <v>347</v>
      </c>
      <c r="N23" s="36"/>
      <c r="O23" s="34" t="s">
        <v>435</v>
      </c>
      <c r="P23" s="46" t="s">
        <v>436</v>
      </c>
      <c r="Q23" s="60"/>
      <c r="R23" s="67" t="str">
        <f t="shared" si="1"/>
        <v>ok</v>
      </c>
      <c r="S23" s="67" t="str">
        <f t="shared" si="2"/>
        <v>ok</v>
      </c>
      <c r="T23" s="67" t="str">
        <f t="shared" si="3"/>
        <v>ok</v>
      </c>
      <c r="U23" s="67" t="str">
        <f t="shared" si="4"/>
        <v>ok</v>
      </c>
      <c r="V23" s="67" t="str">
        <f t="shared" si="5"/>
        <v>ok</v>
      </c>
      <c r="W23" s="67" t="str">
        <f t="shared" si="6"/>
        <v>ok</v>
      </c>
      <c r="X23" s="67" t="str">
        <f t="shared" si="7"/>
        <v>ok</v>
      </c>
      <c r="Y23" s="67" t="str">
        <f t="shared" si="8"/>
        <v>ok</v>
      </c>
      <c r="Z23" s="67" t="str">
        <f t="shared" si="9"/>
        <v>ok</v>
      </c>
      <c r="AA23" s="67" t="str">
        <f t="shared" si="10"/>
        <v>ok</v>
      </c>
      <c r="AB23" s="67" t="str">
        <f t="shared" si="11"/>
        <v>ok</v>
      </c>
      <c r="AC23" s="67" t="str">
        <f t="shared" si="12"/>
        <v>ok</v>
      </c>
      <c r="AD23" s="67" t="str">
        <f t="shared" si="13"/>
        <v>ok</v>
      </c>
      <c r="AE23" s="67" t="str">
        <f t="shared" si="14"/>
        <v>ok</v>
      </c>
      <c r="AF23" s="5"/>
      <c r="AG23" s="10"/>
      <c r="AH23" s="10"/>
      <c r="AI23" s="10"/>
      <c r="AJ23" s="12" t="s">
        <v>5</v>
      </c>
      <c r="AK23" s="25"/>
      <c r="AL23" s="25"/>
      <c r="AM23" s="25"/>
    </row>
    <row r="24" spans="1:39" s="6" customFormat="1" ht="52.5" thickTop="1" thickBot="1" x14ac:dyDescent="0.25">
      <c r="A24" s="11">
        <v>113</v>
      </c>
      <c r="B24" s="43" t="str">
        <f t="shared" si="0"/>
        <v>ok</v>
      </c>
      <c r="C24" s="39" t="s">
        <v>318</v>
      </c>
      <c r="D24" s="73" t="s">
        <v>193</v>
      </c>
      <c r="E24" s="73" t="s">
        <v>257</v>
      </c>
      <c r="F24" s="73" t="s">
        <v>258</v>
      </c>
      <c r="G24" s="36"/>
      <c r="H24" s="34" t="s">
        <v>434</v>
      </c>
      <c r="I24" s="73" t="s">
        <v>336</v>
      </c>
      <c r="J24" s="73" t="s">
        <v>320</v>
      </c>
      <c r="K24" s="73" t="s">
        <v>397</v>
      </c>
      <c r="L24" s="35" t="s">
        <v>260</v>
      </c>
      <c r="M24" s="36" t="s">
        <v>347</v>
      </c>
      <c r="N24" s="36"/>
      <c r="O24" s="34" t="s">
        <v>435</v>
      </c>
      <c r="P24" s="46" t="s">
        <v>436</v>
      </c>
      <c r="Q24" s="60"/>
      <c r="R24" s="67" t="str">
        <f t="shared" si="1"/>
        <v>ok</v>
      </c>
      <c r="S24" s="67" t="str">
        <f t="shared" si="2"/>
        <v>ok</v>
      </c>
      <c r="T24" s="67" t="str">
        <f t="shared" si="3"/>
        <v>ok</v>
      </c>
      <c r="U24" s="67" t="str">
        <f t="shared" si="4"/>
        <v>ok</v>
      </c>
      <c r="V24" s="67" t="str">
        <f t="shared" si="5"/>
        <v>ok</v>
      </c>
      <c r="W24" s="67" t="str">
        <f t="shared" si="6"/>
        <v>ok</v>
      </c>
      <c r="X24" s="67" t="str">
        <f t="shared" si="7"/>
        <v>ok</v>
      </c>
      <c r="Y24" s="67" t="str">
        <f t="shared" si="8"/>
        <v>ok</v>
      </c>
      <c r="Z24" s="67" t="str">
        <f t="shared" si="9"/>
        <v>ok</v>
      </c>
      <c r="AA24" s="67" t="str">
        <f t="shared" si="10"/>
        <v>ok</v>
      </c>
      <c r="AB24" s="67" t="str">
        <f t="shared" si="11"/>
        <v>ok</v>
      </c>
      <c r="AC24" s="67" t="str">
        <f t="shared" si="12"/>
        <v>ok</v>
      </c>
      <c r="AD24" s="67" t="str">
        <f t="shared" si="13"/>
        <v>ok</v>
      </c>
      <c r="AE24" s="67" t="str">
        <f t="shared" si="14"/>
        <v>ok</v>
      </c>
      <c r="AF24" s="5"/>
      <c r="AG24" s="10"/>
      <c r="AH24" s="10"/>
      <c r="AI24" s="10"/>
      <c r="AJ24" s="12" t="s">
        <v>5</v>
      </c>
      <c r="AK24" s="25"/>
      <c r="AL24" s="25"/>
      <c r="AM24" s="25"/>
    </row>
    <row r="25" spans="1:39" s="6" customFormat="1" ht="52.5" thickTop="1" thickBot="1" x14ac:dyDescent="0.25">
      <c r="A25" s="11">
        <v>114</v>
      </c>
      <c r="B25" s="43" t="str">
        <f t="shared" si="0"/>
        <v>ok</v>
      </c>
      <c r="C25" s="39" t="s">
        <v>318</v>
      </c>
      <c r="D25" s="73" t="s">
        <v>193</v>
      </c>
      <c r="E25" s="73" t="s">
        <v>257</v>
      </c>
      <c r="F25" s="73" t="s">
        <v>258</v>
      </c>
      <c r="G25" s="36"/>
      <c r="H25" s="34" t="s">
        <v>434</v>
      </c>
      <c r="I25" s="73" t="s">
        <v>336</v>
      </c>
      <c r="J25" s="73" t="s">
        <v>320</v>
      </c>
      <c r="K25" s="73" t="s">
        <v>397</v>
      </c>
      <c r="L25" s="35" t="s">
        <v>261</v>
      </c>
      <c r="M25" s="36" t="s">
        <v>347</v>
      </c>
      <c r="N25" s="36"/>
      <c r="O25" s="34" t="s">
        <v>435</v>
      </c>
      <c r="P25" s="46" t="s">
        <v>436</v>
      </c>
      <c r="Q25" s="60"/>
      <c r="R25" s="67" t="str">
        <f t="shared" si="1"/>
        <v>ok</v>
      </c>
      <c r="S25" s="67" t="str">
        <f t="shared" si="2"/>
        <v>ok</v>
      </c>
      <c r="T25" s="67" t="str">
        <f t="shared" si="3"/>
        <v>ok</v>
      </c>
      <c r="U25" s="67" t="str">
        <f t="shared" si="4"/>
        <v>ok</v>
      </c>
      <c r="V25" s="67" t="str">
        <f t="shared" si="5"/>
        <v>ok</v>
      </c>
      <c r="W25" s="67" t="str">
        <f t="shared" si="6"/>
        <v>ok</v>
      </c>
      <c r="X25" s="67" t="str">
        <f t="shared" si="7"/>
        <v>ok</v>
      </c>
      <c r="Y25" s="67" t="str">
        <f t="shared" si="8"/>
        <v>ok</v>
      </c>
      <c r="Z25" s="67" t="str">
        <f t="shared" si="9"/>
        <v>ok</v>
      </c>
      <c r="AA25" s="67" t="str">
        <f t="shared" si="10"/>
        <v>ok</v>
      </c>
      <c r="AB25" s="67" t="str">
        <f t="shared" si="11"/>
        <v>ok</v>
      </c>
      <c r="AC25" s="67" t="str">
        <f t="shared" si="12"/>
        <v>ok</v>
      </c>
      <c r="AD25" s="67" t="str">
        <f t="shared" si="13"/>
        <v>ok</v>
      </c>
      <c r="AE25" s="67" t="str">
        <f t="shared" si="14"/>
        <v>ok</v>
      </c>
      <c r="AF25" s="5"/>
      <c r="AG25" s="10"/>
      <c r="AH25" s="10"/>
      <c r="AI25" s="10"/>
      <c r="AJ25" s="12" t="s">
        <v>5</v>
      </c>
      <c r="AK25" s="25"/>
      <c r="AL25" s="25"/>
      <c r="AM25" s="25"/>
    </row>
    <row r="26" spans="1:39" s="6" customFormat="1" ht="39.75" thickTop="1" thickBot="1" x14ac:dyDescent="0.25">
      <c r="A26" s="11">
        <v>170</v>
      </c>
      <c r="B26" s="43" t="str">
        <f t="shared" si="0"/>
        <v>ok</v>
      </c>
      <c r="C26" s="39" t="s">
        <v>318</v>
      </c>
      <c r="D26" s="73" t="s">
        <v>193</v>
      </c>
      <c r="E26" s="73" t="s">
        <v>257</v>
      </c>
      <c r="F26" s="73" t="s">
        <v>258</v>
      </c>
      <c r="G26" s="36"/>
      <c r="H26" s="34" t="s">
        <v>434</v>
      </c>
      <c r="I26" s="73" t="s">
        <v>336</v>
      </c>
      <c r="J26" s="73" t="s">
        <v>320</v>
      </c>
      <c r="K26" s="73" t="s">
        <v>430</v>
      </c>
      <c r="L26" s="35" t="s">
        <v>317</v>
      </c>
      <c r="M26" s="36" t="s">
        <v>347</v>
      </c>
      <c r="N26" s="36"/>
      <c r="O26" s="34" t="s">
        <v>435</v>
      </c>
      <c r="P26" s="46" t="s">
        <v>436</v>
      </c>
      <c r="Q26" s="60"/>
      <c r="R26" s="67" t="str">
        <f t="shared" si="1"/>
        <v>ok</v>
      </c>
      <c r="S26" s="67" t="str">
        <f t="shared" si="2"/>
        <v>ok</v>
      </c>
      <c r="T26" s="67" t="str">
        <f t="shared" si="3"/>
        <v>ok</v>
      </c>
      <c r="U26" s="67" t="str">
        <f t="shared" si="4"/>
        <v>ok</v>
      </c>
      <c r="V26" s="67" t="str">
        <f t="shared" si="5"/>
        <v>ok</v>
      </c>
      <c r="W26" s="67" t="str">
        <f t="shared" si="6"/>
        <v>ok</v>
      </c>
      <c r="X26" s="67" t="str">
        <f t="shared" si="7"/>
        <v>ok</v>
      </c>
      <c r="Y26" s="67" t="str">
        <f t="shared" si="8"/>
        <v>ok</v>
      </c>
      <c r="Z26" s="67" t="str">
        <f t="shared" si="9"/>
        <v>ok</v>
      </c>
      <c r="AA26" s="67" t="str">
        <f t="shared" si="10"/>
        <v>ok</v>
      </c>
      <c r="AB26" s="67" t="str">
        <f t="shared" si="11"/>
        <v>ok</v>
      </c>
      <c r="AC26" s="67" t="str">
        <f t="shared" si="12"/>
        <v>ok</v>
      </c>
      <c r="AD26" s="67" t="str">
        <f t="shared" si="13"/>
        <v>ok</v>
      </c>
      <c r="AE26" s="67" t="str">
        <f t="shared" si="14"/>
        <v>ok</v>
      </c>
      <c r="AF26" s="5"/>
      <c r="AG26" s="10"/>
      <c r="AH26" s="10"/>
      <c r="AI26" s="10"/>
      <c r="AJ26" s="12" t="s">
        <v>5</v>
      </c>
      <c r="AK26" s="25"/>
      <c r="AL26" s="25"/>
      <c r="AM26" s="25"/>
    </row>
    <row r="27" spans="1:39" s="6" customFormat="1" ht="52.5" thickTop="1" thickBot="1" x14ac:dyDescent="0.25">
      <c r="A27" s="11">
        <v>171</v>
      </c>
      <c r="B27" s="43" t="str">
        <f t="shared" si="0"/>
        <v>ok</v>
      </c>
      <c r="C27" s="39" t="s">
        <v>318</v>
      </c>
      <c r="D27" s="73" t="s">
        <v>445</v>
      </c>
      <c r="E27" s="73" t="s">
        <v>170</v>
      </c>
      <c r="F27" s="87" t="s">
        <v>451</v>
      </c>
      <c r="G27" s="36"/>
      <c r="H27" s="34" t="s">
        <v>434</v>
      </c>
      <c r="I27" s="73" t="s">
        <v>321</v>
      </c>
      <c r="J27" s="73" t="s">
        <v>320</v>
      </c>
      <c r="K27" s="73" t="s">
        <v>446</v>
      </c>
      <c r="L27" s="35" t="s">
        <v>453</v>
      </c>
      <c r="M27" s="36" t="s">
        <v>347</v>
      </c>
      <c r="N27" s="36"/>
      <c r="O27" s="34" t="s">
        <v>435</v>
      </c>
      <c r="P27" s="46" t="s">
        <v>436</v>
      </c>
      <c r="Q27" s="60"/>
      <c r="R27" s="67" t="str">
        <f t="shared" si="1"/>
        <v>ok</v>
      </c>
      <c r="S27" s="67" t="str">
        <f t="shared" si="2"/>
        <v>ok</v>
      </c>
      <c r="T27" s="67" t="str">
        <f t="shared" si="3"/>
        <v>ok</v>
      </c>
      <c r="U27" s="67" t="str">
        <f t="shared" si="4"/>
        <v>ok</v>
      </c>
      <c r="V27" s="67" t="str">
        <f t="shared" si="5"/>
        <v>ok</v>
      </c>
      <c r="W27" s="67" t="str">
        <f t="shared" si="6"/>
        <v>ok</v>
      </c>
      <c r="X27" s="67" t="str">
        <f t="shared" si="7"/>
        <v>ok</v>
      </c>
      <c r="Y27" s="67" t="str">
        <f t="shared" si="8"/>
        <v>ok</v>
      </c>
      <c r="Z27" s="67" t="str">
        <f t="shared" si="9"/>
        <v>ok</v>
      </c>
      <c r="AA27" s="67" t="str">
        <f t="shared" si="10"/>
        <v>ok</v>
      </c>
      <c r="AB27" s="67" t="str">
        <f t="shared" si="11"/>
        <v>ok</v>
      </c>
      <c r="AC27" s="67" t="str">
        <f t="shared" si="12"/>
        <v>ok</v>
      </c>
      <c r="AD27" s="67" t="str">
        <f t="shared" si="13"/>
        <v>ok</v>
      </c>
      <c r="AE27" s="67" t="str">
        <f t="shared" si="14"/>
        <v>ok</v>
      </c>
      <c r="AF27" s="5"/>
      <c r="AG27" s="10"/>
      <c r="AH27" s="10"/>
      <c r="AI27" s="10"/>
      <c r="AJ27" s="12" t="s">
        <v>5</v>
      </c>
      <c r="AK27" s="25"/>
      <c r="AL27" s="25"/>
      <c r="AM27" s="25"/>
    </row>
    <row r="28" spans="1:39" s="6" customFormat="1" ht="65.25" thickTop="1" thickBot="1" x14ac:dyDescent="0.25">
      <c r="A28" s="11">
        <v>7</v>
      </c>
      <c r="B28" s="43" t="str">
        <f t="shared" si="0"/>
        <v>ok</v>
      </c>
      <c r="C28" s="39" t="s">
        <v>318</v>
      </c>
      <c r="D28" s="73" t="s">
        <v>123</v>
      </c>
      <c r="E28" s="73" t="s">
        <v>124</v>
      </c>
      <c r="F28" s="88" t="s">
        <v>125</v>
      </c>
      <c r="G28" s="36"/>
      <c r="H28" s="34" t="s">
        <v>434</v>
      </c>
      <c r="I28" s="73" t="s">
        <v>319</v>
      </c>
      <c r="J28" s="73" t="s">
        <v>320</v>
      </c>
      <c r="K28" s="73" t="s">
        <v>349</v>
      </c>
      <c r="L28" s="35" t="s">
        <v>122</v>
      </c>
      <c r="M28" s="36" t="s">
        <v>347</v>
      </c>
      <c r="N28" s="36"/>
      <c r="O28" s="34" t="s">
        <v>435</v>
      </c>
      <c r="P28" s="46" t="s">
        <v>436</v>
      </c>
      <c r="Q28" s="60"/>
      <c r="R28" s="67" t="str">
        <f t="shared" si="1"/>
        <v>ok</v>
      </c>
      <c r="S28" s="67" t="str">
        <f t="shared" si="2"/>
        <v>ok</v>
      </c>
      <c r="T28" s="67" t="str">
        <f t="shared" si="3"/>
        <v>ok</v>
      </c>
      <c r="U28" s="67" t="str">
        <f t="shared" si="4"/>
        <v>ok</v>
      </c>
      <c r="V28" s="67" t="str">
        <f t="shared" si="5"/>
        <v>ok</v>
      </c>
      <c r="W28" s="67" t="str">
        <f t="shared" si="6"/>
        <v>ok</v>
      </c>
      <c r="X28" s="67" t="str">
        <f t="shared" si="7"/>
        <v>ok</v>
      </c>
      <c r="Y28" s="67" t="str">
        <f t="shared" si="8"/>
        <v>ok</v>
      </c>
      <c r="Z28" s="67" t="str">
        <f t="shared" si="9"/>
        <v>ok</v>
      </c>
      <c r="AA28" s="67" t="str">
        <f t="shared" si="10"/>
        <v>ok</v>
      </c>
      <c r="AB28" s="67" t="str">
        <f t="shared" si="11"/>
        <v>ok</v>
      </c>
      <c r="AC28" s="67" t="str">
        <f t="shared" si="12"/>
        <v>ok</v>
      </c>
      <c r="AD28" s="67" t="str">
        <f t="shared" si="13"/>
        <v>ok</v>
      </c>
      <c r="AE28" s="67" t="str">
        <f t="shared" si="14"/>
        <v>ok</v>
      </c>
      <c r="AF28" s="5"/>
      <c r="AG28" s="10"/>
      <c r="AH28" s="10"/>
      <c r="AI28" s="10"/>
      <c r="AJ28" s="12" t="s">
        <v>5</v>
      </c>
      <c r="AK28" s="25"/>
      <c r="AL28" s="25"/>
      <c r="AM28" s="25"/>
    </row>
    <row r="29" spans="1:39" s="6" customFormat="1" ht="65.25" thickTop="1" thickBot="1" x14ac:dyDescent="0.25">
      <c r="A29" s="11">
        <v>182</v>
      </c>
      <c r="B29" s="43" t="str">
        <f t="shared" si="0"/>
        <v>ok</v>
      </c>
      <c r="C29" s="39" t="s">
        <v>318</v>
      </c>
      <c r="D29" s="101" t="s">
        <v>474</v>
      </c>
      <c r="E29" s="101" t="s">
        <v>475</v>
      </c>
      <c r="F29" s="102" t="s">
        <v>476</v>
      </c>
      <c r="G29" s="101"/>
      <c r="H29" s="103" t="s">
        <v>434</v>
      </c>
      <c r="I29" s="101" t="s">
        <v>477</v>
      </c>
      <c r="J29" s="101" t="s">
        <v>320</v>
      </c>
      <c r="K29" s="101" t="s">
        <v>478</v>
      </c>
      <c r="L29" s="101" t="s">
        <v>479</v>
      </c>
      <c r="M29" s="101" t="s">
        <v>348</v>
      </c>
      <c r="N29" s="36"/>
      <c r="O29" s="34" t="s">
        <v>435</v>
      </c>
      <c r="P29" s="46" t="s">
        <v>436</v>
      </c>
      <c r="Q29" s="60"/>
      <c r="R29" s="67" t="str">
        <f t="shared" si="1"/>
        <v>ok</v>
      </c>
      <c r="S29" s="67" t="str">
        <f t="shared" si="2"/>
        <v>ok</v>
      </c>
      <c r="T29" s="67" t="str">
        <f t="shared" si="3"/>
        <v>ok</v>
      </c>
      <c r="U29" s="67" t="str">
        <f t="shared" si="4"/>
        <v>ok</v>
      </c>
      <c r="V29" s="67" t="str">
        <f t="shared" si="5"/>
        <v>ok</v>
      </c>
      <c r="W29" s="67" t="str">
        <f t="shared" si="6"/>
        <v>ok</v>
      </c>
      <c r="X29" s="67" t="str">
        <f t="shared" si="7"/>
        <v>ok</v>
      </c>
      <c r="Y29" s="67" t="str">
        <f t="shared" si="8"/>
        <v>ok</v>
      </c>
      <c r="Z29" s="67" t="str">
        <f t="shared" si="9"/>
        <v>ok</v>
      </c>
      <c r="AA29" s="67" t="str">
        <f t="shared" si="10"/>
        <v>ok</v>
      </c>
      <c r="AB29" s="67" t="str">
        <f t="shared" si="11"/>
        <v>ok</v>
      </c>
      <c r="AC29" s="67" t="str">
        <f t="shared" si="12"/>
        <v>ok</v>
      </c>
      <c r="AD29" s="67" t="str">
        <f t="shared" si="13"/>
        <v>ok</v>
      </c>
      <c r="AE29" s="67" t="str">
        <f t="shared" si="14"/>
        <v>ok</v>
      </c>
      <c r="AF29" s="5"/>
      <c r="AG29" s="10"/>
      <c r="AH29" s="10"/>
      <c r="AI29" s="10"/>
      <c r="AJ29" s="12" t="s">
        <v>5</v>
      </c>
      <c r="AK29" s="25"/>
      <c r="AL29" s="25"/>
      <c r="AM29" s="25"/>
    </row>
    <row r="30" spans="1:39" s="6" customFormat="1" ht="78" thickTop="1" thickBot="1" x14ac:dyDescent="0.25">
      <c r="A30" s="11">
        <v>67</v>
      </c>
      <c r="B30" s="43" t="str">
        <f t="shared" ref="B30:B60" si="15">IF(COUNTIF(R30:AE30,"")=No_of_Columns,"",IF(COUNTIF(R30:AE30,"ok")=No_of_Columns,"ok","Incomplete"))</f>
        <v>ok</v>
      </c>
      <c r="C30" s="39" t="s">
        <v>318</v>
      </c>
      <c r="D30" s="73" t="s">
        <v>216</v>
      </c>
      <c r="E30" s="73" t="s">
        <v>217</v>
      </c>
      <c r="F30" s="73" t="s">
        <v>218</v>
      </c>
      <c r="G30" s="36"/>
      <c r="H30" s="34" t="s">
        <v>434</v>
      </c>
      <c r="I30" s="73" t="s">
        <v>333</v>
      </c>
      <c r="J30" s="73" t="s">
        <v>320</v>
      </c>
      <c r="K30" s="73" t="s">
        <v>375</v>
      </c>
      <c r="L30" s="35" t="s">
        <v>219</v>
      </c>
      <c r="M30" s="36" t="s">
        <v>348</v>
      </c>
      <c r="N30" s="36"/>
      <c r="O30" s="34" t="s">
        <v>435</v>
      </c>
      <c r="P30" s="46" t="s">
        <v>436</v>
      </c>
      <c r="Q30" s="60"/>
      <c r="R30" s="67" t="str">
        <f t="shared" ref="R30:R60" si="16">IF(COUNTA($C30:$P30)=0,"",IF(ISBLANK($C30),"Empty cell",IF(OR($C30="I",$C30="R",$C30="T"),"ok","Entry should be one of 'I', 'R', or 'T'")))</f>
        <v>ok</v>
      </c>
      <c r="S30" s="67" t="str">
        <f t="shared" ref="S30:S60" si="17">IF(COUNTA($C30:$P30)=0,"",IF(ISBLANK(D30),"Empty cell","ok"))</f>
        <v>ok</v>
      </c>
      <c r="T30" s="67" t="str">
        <f t="shared" ref="T30:T60" si="18">IF(COUNTA($C30:$P30)=0,"",IF(ISBLANK(E30),"Empty cell","ok"))</f>
        <v>ok</v>
      </c>
      <c r="U30" s="67" t="str">
        <f t="shared" ref="U30:U60" si="19">IF(COUNTA($C30:$P30)=0,"",IF(ISBLANK(F30),"Empty cell",IF(IF(ISERROR(FIND("@",F30)),1,0)+IF(ISERROR(FIND(".",F30)),1,0)&gt;0,"Entry is not an email address","ok")))</f>
        <v>ok</v>
      </c>
      <c r="V30" s="67" t="str">
        <f t="shared" ref="V30:V60" si="20">IF(COUNTA($C30:$P30)=0,"",IF(G30="D",IF(ISBLANK(H30),"ok","Entries should not be made in both columns"),IF(ISBLANK(G30),IF(ISBLANK(H30),"Empty cell","ok"),"Entry should be 'D'")))</f>
        <v>ok</v>
      </c>
      <c r="W30" s="67" t="str">
        <f t="shared" ref="W30:W60" si="21">IF(COUNTA($C30:$P30)=0,"",IF(G30="D",IF(ISBLANK(H30),"ok","Entries should not be made in both columns"),IF(ISBLANK(G30),IF(ISBLANK(H30),"Empty cell","ok"),IF(ISBLANK(H30),"ok","Entries should not be made in both columns"))))</f>
        <v>ok</v>
      </c>
      <c r="X30" s="67" t="str">
        <f t="shared" ref="X30:X60" si="22">IF(COUNTA($C30:$P30)=0,"",IF(ISBLANK($I30),"Empty cell","ok"))</f>
        <v>ok</v>
      </c>
      <c r="Y30" s="67" t="str">
        <f t="shared" ref="Y30:Y60" si="23">IF(COUNTA($C30:$P30)=0,"",IF(ISBLANK($J30),"Empty cell","ok"))</f>
        <v>ok</v>
      </c>
      <c r="Z30" s="67" t="str">
        <f t="shared" ref="Z30:Z60" si="24">IF(COUNTA($C30:$P30)=0,"",IF(ISBLANK($K30),"Empty cell","ok"))</f>
        <v>ok</v>
      </c>
      <c r="AA30" s="67" t="str">
        <f t="shared" ref="AA30:AA60" si="25">IF(COUNTA($C30:$P30)=0,"",IF(ISBLANK($L30),"Empty cell","ok"))</f>
        <v>ok</v>
      </c>
      <c r="AB30" s="67" t="str">
        <f t="shared" ref="AB30:AB60" si="26">IF(COUNTA($C30:$P30)=0,"",IF(C30="T",IF(ISBLANK($M30),"ok","No entry should be made"),IF(ISBLANK($M30),"Empty cell",IF(OR($M30="V",$M30="NV"),"ok","Entry should be one of 'V' or 'NV'"))))</f>
        <v>ok</v>
      </c>
      <c r="AC30" s="67" t="str">
        <f t="shared" ref="AC30:AC60" si="27">IF(COUNTA($C30:$P30)=0,"",IF(C30="T",IF(ISBLANK($N30),"ok","No entry should be made"),IF(N30="D",IF(ISBLANK(O30),"ok","Entries should not be made in both columns"),IF(ISBLANK(N30),IF(ISBLANK(O30),"Empty cell","ok"),"Entry should be 'D'"))))</f>
        <v>ok</v>
      </c>
      <c r="AD30" s="67" t="str">
        <f t="shared" ref="AD30:AD60" si="28">IF(COUNTA($C30:$P30)=0,"",IF(C30="T",IF(ISBLANK($O30),"ok","No entry should be made"),IF(N30="D",IF(ISBLANK(O30),"ok","Entries should not be made in both columns"),IF(ISBLANK(N30),IF(ISBLANK(O30),"Empty cell","ok"),IF(ISBLANK(O30),"ok","Entries should not be made in both columns")))))</f>
        <v>ok</v>
      </c>
      <c r="AE30" s="67" t="str">
        <f t="shared" ref="AE30:AE60" si="29">IF(COUNTA($C30:$P30)=0,"",IF(C30="T",IF(ISBLANK($P30),"ok","No entry should be made"),IF(ISBLANK($P30),"Empty cell","ok")))</f>
        <v>ok</v>
      </c>
      <c r="AF30" s="5"/>
      <c r="AG30" s="10"/>
      <c r="AH30" s="10"/>
      <c r="AI30" s="10"/>
      <c r="AJ30" s="12" t="s">
        <v>5</v>
      </c>
      <c r="AK30" s="25"/>
      <c r="AL30" s="25"/>
      <c r="AM30" s="25"/>
    </row>
    <row r="31" spans="1:39" s="6" customFormat="1" ht="78" thickTop="1" thickBot="1" x14ac:dyDescent="0.25">
      <c r="A31" s="11">
        <v>71</v>
      </c>
      <c r="B31" s="43" t="str">
        <f t="shared" si="15"/>
        <v>ok</v>
      </c>
      <c r="C31" s="39" t="s">
        <v>318</v>
      </c>
      <c r="D31" s="73" t="s">
        <v>222</v>
      </c>
      <c r="E31" s="73" t="s">
        <v>188</v>
      </c>
      <c r="F31" s="73" t="s">
        <v>223</v>
      </c>
      <c r="G31" s="36"/>
      <c r="H31" s="34" t="s">
        <v>434</v>
      </c>
      <c r="I31" s="73" t="s">
        <v>335</v>
      </c>
      <c r="J31" s="73" t="s">
        <v>320</v>
      </c>
      <c r="K31" s="73" t="s">
        <v>377</v>
      </c>
      <c r="L31" s="35" t="s">
        <v>224</v>
      </c>
      <c r="M31" s="36" t="s">
        <v>348</v>
      </c>
      <c r="N31" s="36"/>
      <c r="O31" s="34" t="s">
        <v>435</v>
      </c>
      <c r="P31" s="46" t="s">
        <v>436</v>
      </c>
      <c r="Q31" s="60"/>
      <c r="R31" s="67" t="str">
        <f t="shared" si="16"/>
        <v>ok</v>
      </c>
      <c r="S31" s="67" t="str">
        <f t="shared" si="17"/>
        <v>ok</v>
      </c>
      <c r="T31" s="67" t="str">
        <f t="shared" si="18"/>
        <v>ok</v>
      </c>
      <c r="U31" s="67" t="str">
        <f t="shared" si="19"/>
        <v>ok</v>
      </c>
      <c r="V31" s="67" t="str">
        <f t="shared" si="20"/>
        <v>ok</v>
      </c>
      <c r="W31" s="67" t="str">
        <f t="shared" si="21"/>
        <v>ok</v>
      </c>
      <c r="X31" s="67" t="str">
        <f t="shared" si="22"/>
        <v>ok</v>
      </c>
      <c r="Y31" s="67" t="str">
        <f t="shared" si="23"/>
        <v>ok</v>
      </c>
      <c r="Z31" s="67" t="str">
        <f t="shared" si="24"/>
        <v>ok</v>
      </c>
      <c r="AA31" s="67" t="str">
        <f t="shared" si="25"/>
        <v>ok</v>
      </c>
      <c r="AB31" s="67" t="str">
        <f t="shared" si="26"/>
        <v>ok</v>
      </c>
      <c r="AC31" s="67" t="str">
        <f t="shared" si="27"/>
        <v>ok</v>
      </c>
      <c r="AD31" s="67" t="str">
        <f t="shared" si="28"/>
        <v>ok</v>
      </c>
      <c r="AE31" s="67" t="str">
        <f t="shared" si="29"/>
        <v>ok</v>
      </c>
      <c r="AF31" s="5"/>
      <c r="AG31" s="10"/>
      <c r="AH31" s="10"/>
      <c r="AI31" s="10"/>
      <c r="AJ31" s="12" t="s">
        <v>5</v>
      </c>
      <c r="AK31" s="25"/>
      <c r="AL31" s="25"/>
      <c r="AM31" s="25"/>
    </row>
    <row r="32" spans="1:39" s="6" customFormat="1" ht="78" thickTop="1" thickBot="1" x14ac:dyDescent="0.25">
      <c r="A32" s="11">
        <v>72</v>
      </c>
      <c r="B32" s="43" t="str">
        <f t="shared" si="15"/>
        <v>ok</v>
      </c>
      <c r="C32" s="39" t="s">
        <v>318</v>
      </c>
      <c r="D32" s="73" t="s">
        <v>222</v>
      </c>
      <c r="E32" s="73" t="s">
        <v>188</v>
      </c>
      <c r="F32" s="73" t="s">
        <v>223</v>
      </c>
      <c r="G32" s="36"/>
      <c r="H32" s="34" t="s">
        <v>434</v>
      </c>
      <c r="I32" s="73" t="s">
        <v>335</v>
      </c>
      <c r="J32" s="73" t="s">
        <v>320</v>
      </c>
      <c r="K32" s="73" t="s">
        <v>225</v>
      </c>
      <c r="L32" s="35" t="s">
        <v>225</v>
      </c>
      <c r="M32" s="36" t="s">
        <v>347</v>
      </c>
      <c r="N32" s="36"/>
      <c r="O32" s="34" t="s">
        <v>435</v>
      </c>
      <c r="P32" s="46" t="s">
        <v>436</v>
      </c>
      <c r="Q32" s="60"/>
      <c r="R32" s="67" t="str">
        <f t="shared" si="16"/>
        <v>ok</v>
      </c>
      <c r="S32" s="67" t="str">
        <f t="shared" si="17"/>
        <v>ok</v>
      </c>
      <c r="T32" s="67" t="str">
        <f t="shared" si="18"/>
        <v>ok</v>
      </c>
      <c r="U32" s="67" t="str">
        <f t="shared" si="19"/>
        <v>ok</v>
      </c>
      <c r="V32" s="67" t="str">
        <f t="shared" si="20"/>
        <v>ok</v>
      </c>
      <c r="W32" s="67" t="str">
        <f t="shared" si="21"/>
        <v>ok</v>
      </c>
      <c r="X32" s="67" t="str">
        <f t="shared" si="22"/>
        <v>ok</v>
      </c>
      <c r="Y32" s="67" t="str">
        <f t="shared" si="23"/>
        <v>ok</v>
      </c>
      <c r="Z32" s="67" t="str">
        <f t="shared" si="24"/>
        <v>ok</v>
      </c>
      <c r="AA32" s="67" t="str">
        <f t="shared" si="25"/>
        <v>ok</v>
      </c>
      <c r="AB32" s="67" t="str">
        <f t="shared" si="26"/>
        <v>ok</v>
      </c>
      <c r="AC32" s="67" t="str">
        <f t="shared" si="27"/>
        <v>ok</v>
      </c>
      <c r="AD32" s="67" t="str">
        <f t="shared" si="28"/>
        <v>ok</v>
      </c>
      <c r="AE32" s="67" t="str">
        <f t="shared" si="29"/>
        <v>ok</v>
      </c>
      <c r="AF32" s="5"/>
      <c r="AG32" s="10"/>
      <c r="AH32" s="10"/>
      <c r="AI32" s="10"/>
      <c r="AJ32" s="12" t="s">
        <v>5</v>
      </c>
      <c r="AK32" s="25"/>
      <c r="AL32" s="25"/>
      <c r="AM32" s="25"/>
    </row>
    <row r="33" spans="1:39" s="6" customFormat="1" ht="78" thickTop="1" thickBot="1" x14ac:dyDescent="0.25">
      <c r="A33" s="11">
        <v>10</v>
      </c>
      <c r="B33" s="43" t="str">
        <f t="shared" si="15"/>
        <v>ok</v>
      </c>
      <c r="C33" s="39" t="s">
        <v>318</v>
      </c>
      <c r="D33" s="73" t="s">
        <v>130</v>
      </c>
      <c r="E33" s="73" t="s">
        <v>131</v>
      </c>
      <c r="F33" s="73" t="s">
        <v>132</v>
      </c>
      <c r="G33" s="36"/>
      <c r="H33" s="34" t="s">
        <v>434</v>
      </c>
      <c r="I33" s="73" t="s">
        <v>321</v>
      </c>
      <c r="J33" s="73" t="s">
        <v>320</v>
      </c>
      <c r="K33" s="73" t="s">
        <v>350</v>
      </c>
      <c r="L33" s="35" t="s">
        <v>133</v>
      </c>
      <c r="M33" s="36" t="s">
        <v>348</v>
      </c>
      <c r="N33" s="36"/>
      <c r="O33" s="34" t="s">
        <v>435</v>
      </c>
      <c r="P33" s="46" t="s">
        <v>436</v>
      </c>
      <c r="Q33" s="60"/>
      <c r="R33" s="67" t="str">
        <f t="shared" si="16"/>
        <v>ok</v>
      </c>
      <c r="S33" s="67" t="str">
        <f t="shared" si="17"/>
        <v>ok</v>
      </c>
      <c r="T33" s="67" t="str">
        <f t="shared" si="18"/>
        <v>ok</v>
      </c>
      <c r="U33" s="67" t="str">
        <f t="shared" si="19"/>
        <v>ok</v>
      </c>
      <c r="V33" s="67" t="str">
        <f t="shared" si="20"/>
        <v>ok</v>
      </c>
      <c r="W33" s="67" t="str">
        <f t="shared" si="21"/>
        <v>ok</v>
      </c>
      <c r="X33" s="67" t="str">
        <f t="shared" si="22"/>
        <v>ok</v>
      </c>
      <c r="Y33" s="67" t="str">
        <f t="shared" si="23"/>
        <v>ok</v>
      </c>
      <c r="Z33" s="67" t="str">
        <f t="shared" si="24"/>
        <v>ok</v>
      </c>
      <c r="AA33" s="67" t="str">
        <f t="shared" si="25"/>
        <v>ok</v>
      </c>
      <c r="AB33" s="67" t="str">
        <f t="shared" si="26"/>
        <v>ok</v>
      </c>
      <c r="AC33" s="67" t="str">
        <f t="shared" si="27"/>
        <v>ok</v>
      </c>
      <c r="AD33" s="67" t="str">
        <f t="shared" si="28"/>
        <v>ok</v>
      </c>
      <c r="AE33" s="67" t="str">
        <f t="shared" si="29"/>
        <v>ok</v>
      </c>
      <c r="AF33" s="5"/>
      <c r="AG33" s="10"/>
      <c r="AH33" s="10"/>
      <c r="AI33" s="10"/>
      <c r="AJ33" s="12" t="s">
        <v>5</v>
      </c>
      <c r="AK33" s="25"/>
      <c r="AL33" s="25"/>
      <c r="AM33" s="25"/>
    </row>
    <row r="34" spans="1:39" s="6" customFormat="1" ht="90.75" thickTop="1" thickBot="1" x14ac:dyDescent="0.25">
      <c r="A34" s="11">
        <v>25</v>
      </c>
      <c r="B34" s="43" t="str">
        <f t="shared" si="15"/>
        <v>ok</v>
      </c>
      <c r="C34" s="39" t="s">
        <v>318</v>
      </c>
      <c r="D34" s="73" t="s">
        <v>134</v>
      </c>
      <c r="E34" s="73" t="s">
        <v>135</v>
      </c>
      <c r="F34" s="73" t="s">
        <v>136</v>
      </c>
      <c r="G34" s="36"/>
      <c r="H34" s="34" t="s">
        <v>434</v>
      </c>
      <c r="I34" s="73" t="s">
        <v>322</v>
      </c>
      <c r="J34" s="73" t="s">
        <v>320</v>
      </c>
      <c r="K34" s="73" t="s">
        <v>357</v>
      </c>
      <c r="L34" s="35" t="s">
        <v>157</v>
      </c>
      <c r="M34" s="36" t="s">
        <v>347</v>
      </c>
      <c r="N34" s="36"/>
      <c r="O34" s="34" t="s">
        <v>435</v>
      </c>
      <c r="P34" s="46" t="s">
        <v>436</v>
      </c>
      <c r="Q34" s="60"/>
      <c r="R34" s="67" t="str">
        <f t="shared" si="16"/>
        <v>ok</v>
      </c>
      <c r="S34" s="67" t="str">
        <f t="shared" si="17"/>
        <v>ok</v>
      </c>
      <c r="T34" s="67" t="str">
        <f t="shared" si="18"/>
        <v>ok</v>
      </c>
      <c r="U34" s="67" t="str">
        <f t="shared" si="19"/>
        <v>ok</v>
      </c>
      <c r="V34" s="67" t="str">
        <f t="shared" si="20"/>
        <v>ok</v>
      </c>
      <c r="W34" s="67" t="str">
        <f t="shared" si="21"/>
        <v>ok</v>
      </c>
      <c r="X34" s="67" t="str">
        <f t="shared" si="22"/>
        <v>ok</v>
      </c>
      <c r="Y34" s="67" t="str">
        <f t="shared" si="23"/>
        <v>ok</v>
      </c>
      <c r="Z34" s="67" t="str">
        <f t="shared" si="24"/>
        <v>ok</v>
      </c>
      <c r="AA34" s="67" t="str">
        <f t="shared" si="25"/>
        <v>ok</v>
      </c>
      <c r="AB34" s="67" t="str">
        <f t="shared" si="26"/>
        <v>ok</v>
      </c>
      <c r="AC34" s="67" t="str">
        <f t="shared" si="27"/>
        <v>ok</v>
      </c>
      <c r="AD34" s="67" t="str">
        <f t="shared" si="28"/>
        <v>ok</v>
      </c>
      <c r="AE34" s="67" t="str">
        <f t="shared" si="29"/>
        <v>ok</v>
      </c>
      <c r="AF34" s="5"/>
      <c r="AG34" s="10"/>
      <c r="AH34" s="10"/>
      <c r="AI34" s="10"/>
      <c r="AJ34" s="12" t="s">
        <v>5</v>
      </c>
      <c r="AK34" s="25"/>
      <c r="AL34" s="25"/>
      <c r="AM34" s="25"/>
    </row>
    <row r="35" spans="1:39" s="6" customFormat="1" ht="39.75" thickTop="1" thickBot="1" x14ac:dyDescent="0.25">
      <c r="A35" s="11">
        <v>11</v>
      </c>
      <c r="B35" s="43" t="str">
        <f t="shared" si="15"/>
        <v>ok</v>
      </c>
      <c r="C35" s="39" t="s">
        <v>318</v>
      </c>
      <c r="D35" s="73" t="s">
        <v>134</v>
      </c>
      <c r="E35" s="73" t="s">
        <v>135</v>
      </c>
      <c r="F35" s="73" t="s">
        <v>136</v>
      </c>
      <c r="G35" s="36"/>
      <c r="H35" s="34" t="s">
        <v>434</v>
      </c>
      <c r="I35" s="73" t="s">
        <v>321</v>
      </c>
      <c r="J35" s="73" t="s">
        <v>320</v>
      </c>
      <c r="K35" s="73" t="s">
        <v>351</v>
      </c>
      <c r="L35" s="35" t="s">
        <v>137</v>
      </c>
      <c r="M35" s="36" t="s">
        <v>347</v>
      </c>
      <c r="N35" s="36"/>
      <c r="O35" s="34" t="s">
        <v>435</v>
      </c>
      <c r="P35" s="46" t="s">
        <v>436</v>
      </c>
      <c r="Q35" s="60"/>
      <c r="R35" s="67" t="str">
        <f t="shared" si="16"/>
        <v>ok</v>
      </c>
      <c r="S35" s="67" t="str">
        <f t="shared" si="17"/>
        <v>ok</v>
      </c>
      <c r="T35" s="67" t="str">
        <f t="shared" si="18"/>
        <v>ok</v>
      </c>
      <c r="U35" s="67" t="str">
        <f t="shared" si="19"/>
        <v>ok</v>
      </c>
      <c r="V35" s="67" t="str">
        <f t="shared" si="20"/>
        <v>ok</v>
      </c>
      <c r="W35" s="67" t="str">
        <f t="shared" si="21"/>
        <v>ok</v>
      </c>
      <c r="X35" s="67" t="str">
        <f t="shared" si="22"/>
        <v>ok</v>
      </c>
      <c r="Y35" s="67" t="str">
        <f t="shared" si="23"/>
        <v>ok</v>
      </c>
      <c r="Z35" s="67" t="str">
        <f t="shared" si="24"/>
        <v>ok</v>
      </c>
      <c r="AA35" s="67" t="str">
        <f t="shared" si="25"/>
        <v>ok</v>
      </c>
      <c r="AB35" s="67" t="str">
        <f t="shared" si="26"/>
        <v>ok</v>
      </c>
      <c r="AC35" s="67" t="str">
        <f t="shared" si="27"/>
        <v>ok</v>
      </c>
      <c r="AD35" s="67" t="str">
        <f t="shared" si="28"/>
        <v>ok</v>
      </c>
      <c r="AE35" s="67" t="str">
        <f t="shared" si="29"/>
        <v>ok</v>
      </c>
      <c r="AF35" s="5"/>
      <c r="AG35" s="10"/>
      <c r="AH35" s="10"/>
      <c r="AI35" s="10"/>
      <c r="AJ35" s="12" t="s">
        <v>5</v>
      </c>
      <c r="AK35" s="25"/>
      <c r="AL35" s="25"/>
      <c r="AM35" s="25"/>
    </row>
    <row r="36" spans="1:39" s="6" customFormat="1" ht="52.5" thickTop="1" thickBot="1" x14ac:dyDescent="0.25">
      <c r="A36" s="11">
        <v>13</v>
      </c>
      <c r="B36" s="43" t="str">
        <f t="shared" si="15"/>
        <v>ok</v>
      </c>
      <c r="C36" s="39" t="s">
        <v>318</v>
      </c>
      <c r="D36" s="73" t="s">
        <v>134</v>
      </c>
      <c r="E36" s="73" t="s">
        <v>135</v>
      </c>
      <c r="F36" s="73" t="s">
        <v>136</v>
      </c>
      <c r="G36" s="36"/>
      <c r="H36" s="34" t="s">
        <v>434</v>
      </c>
      <c r="I36" s="73" t="s">
        <v>321</v>
      </c>
      <c r="J36" s="73" t="s">
        <v>320</v>
      </c>
      <c r="K36" s="73" t="s">
        <v>352</v>
      </c>
      <c r="L36" s="35" t="s">
        <v>141</v>
      </c>
      <c r="M36" s="36" t="s">
        <v>347</v>
      </c>
      <c r="N36" s="36"/>
      <c r="O36" s="34" t="s">
        <v>435</v>
      </c>
      <c r="P36" s="46" t="s">
        <v>436</v>
      </c>
      <c r="Q36" s="60"/>
      <c r="R36" s="67" t="str">
        <f t="shared" si="16"/>
        <v>ok</v>
      </c>
      <c r="S36" s="67" t="str">
        <f t="shared" si="17"/>
        <v>ok</v>
      </c>
      <c r="T36" s="67" t="str">
        <f t="shared" si="18"/>
        <v>ok</v>
      </c>
      <c r="U36" s="67" t="str">
        <f t="shared" si="19"/>
        <v>ok</v>
      </c>
      <c r="V36" s="67" t="str">
        <f t="shared" si="20"/>
        <v>ok</v>
      </c>
      <c r="W36" s="67" t="str">
        <f t="shared" si="21"/>
        <v>ok</v>
      </c>
      <c r="X36" s="67" t="str">
        <f t="shared" si="22"/>
        <v>ok</v>
      </c>
      <c r="Y36" s="67" t="str">
        <f t="shared" si="23"/>
        <v>ok</v>
      </c>
      <c r="Z36" s="67" t="str">
        <f t="shared" si="24"/>
        <v>ok</v>
      </c>
      <c r="AA36" s="67" t="str">
        <f t="shared" si="25"/>
        <v>ok</v>
      </c>
      <c r="AB36" s="67" t="str">
        <f t="shared" si="26"/>
        <v>ok</v>
      </c>
      <c r="AC36" s="67" t="str">
        <f t="shared" si="27"/>
        <v>ok</v>
      </c>
      <c r="AD36" s="67" t="str">
        <f t="shared" si="28"/>
        <v>ok</v>
      </c>
      <c r="AE36" s="67" t="str">
        <f t="shared" si="29"/>
        <v>ok</v>
      </c>
      <c r="AF36" s="5"/>
      <c r="AG36" s="10"/>
      <c r="AH36" s="10"/>
      <c r="AI36" s="10"/>
      <c r="AJ36" s="12" t="s">
        <v>5</v>
      </c>
      <c r="AK36" s="25"/>
      <c r="AL36" s="25"/>
      <c r="AM36" s="25"/>
    </row>
    <row r="37" spans="1:39" s="6" customFormat="1" ht="39.75" thickTop="1" thickBot="1" x14ac:dyDescent="0.25">
      <c r="A37" s="11">
        <v>93</v>
      </c>
      <c r="B37" s="43" t="str">
        <f t="shared" si="15"/>
        <v>ok</v>
      </c>
      <c r="C37" s="39" t="s">
        <v>318</v>
      </c>
      <c r="D37" s="73" t="s">
        <v>238</v>
      </c>
      <c r="E37" s="73" t="s">
        <v>170</v>
      </c>
      <c r="F37" s="73" t="s">
        <v>239</v>
      </c>
      <c r="G37" s="36"/>
      <c r="H37" s="34" t="s">
        <v>434</v>
      </c>
      <c r="I37" s="73" t="s">
        <v>442</v>
      </c>
      <c r="J37" s="73" t="s">
        <v>320</v>
      </c>
      <c r="K37" s="73" t="s">
        <v>385</v>
      </c>
      <c r="L37" s="35" t="s">
        <v>240</v>
      </c>
      <c r="M37" s="36" t="s">
        <v>347</v>
      </c>
      <c r="N37" s="36"/>
      <c r="O37" s="34" t="s">
        <v>435</v>
      </c>
      <c r="P37" s="46" t="s">
        <v>436</v>
      </c>
      <c r="Q37" s="60"/>
      <c r="R37" s="67" t="str">
        <f t="shared" si="16"/>
        <v>ok</v>
      </c>
      <c r="S37" s="67" t="str">
        <f t="shared" si="17"/>
        <v>ok</v>
      </c>
      <c r="T37" s="67" t="str">
        <f t="shared" si="18"/>
        <v>ok</v>
      </c>
      <c r="U37" s="67" t="str">
        <f t="shared" si="19"/>
        <v>ok</v>
      </c>
      <c r="V37" s="67" t="str">
        <f t="shared" si="20"/>
        <v>ok</v>
      </c>
      <c r="W37" s="67" t="str">
        <f t="shared" si="21"/>
        <v>ok</v>
      </c>
      <c r="X37" s="67" t="str">
        <f t="shared" si="22"/>
        <v>ok</v>
      </c>
      <c r="Y37" s="67" t="str">
        <f t="shared" si="23"/>
        <v>ok</v>
      </c>
      <c r="Z37" s="67" t="str">
        <f t="shared" si="24"/>
        <v>ok</v>
      </c>
      <c r="AA37" s="67" t="str">
        <f t="shared" si="25"/>
        <v>ok</v>
      </c>
      <c r="AB37" s="67" t="str">
        <f t="shared" si="26"/>
        <v>ok</v>
      </c>
      <c r="AC37" s="67" t="str">
        <f t="shared" si="27"/>
        <v>ok</v>
      </c>
      <c r="AD37" s="67" t="str">
        <f t="shared" si="28"/>
        <v>ok</v>
      </c>
      <c r="AE37" s="67" t="str">
        <f t="shared" si="29"/>
        <v>ok</v>
      </c>
      <c r="AF37" s="5"/>
      <c r="AG37" s="10"/>
      <c r="AH37" s="10"/>
      <c r="AI37" s="10"/>
      <c r="AJ37" s="12" t="s">
        <v>5</v>
      </c>
      <c r="AK37" s="25"/>
      <c r="AL37" s="25"/>
      <c r="AM37" s="25"/>
    </row>
    <row r="38" spans="1:39" s="6" customFormat="1" ht="39.75" thickTop="1" thickBot="1" x14ac:dyDescent="0.25">
      <c r="A38" s="11">
        <v>101</v>
      </c>
      <c r="B38" s="43" t="str">
        <f t="shared" si="15"/>
        <v>ok</v>
      </c>
      <c r="C38" s="39" t="s">
        <v>318</v>
      </c>
      <c r="D38" s="73" t="s">
        <v>238</v>
      </c>
      <c r="E38" s="73" t="s">
        <v>170</v>
      </c>
      <c r="F38" s="73" t="s">
        <v>239</v>
      </c>
      <c r="G38" s="36"/>
      <c r="H38" s="34" t="s">
        <v>434</v>
      </c>
      <c r="I38" s="73" t="s">
        <v>442</v>
      </c>
      <c r="J38" s="73" t="s">
        <v>320</v>
      </c>
      <c r="K38" s="73" t="s">
        <v>391</v>
      </c>
      <c r="L38" s="35" t="s">
        <v>248</v>
      </c>
      <c r="M38" s="36" t="s">
        <v>347</v>
      </c>
      <c r="N38" s="36"/>
      <c r="O38" s="34" t="s">
        <v>435</v>
      </c>
      <c r="P38" s="46" t="s">
        <v>436</v>
      </c>
      <c r="Q38" s="60"/>
      <c r="R38" s="67" t="str">
        <f t="shared" si="16"/>
        <v>ok</v>
      </c>
      <c r="S38" s="67" t="str">
        <f t="shared" si="17"/>
        <v>ok</v>
      </c>
      <c r="T38" s="67" t="str">
        <f t="shared" si="18"/>
        <v>ok</v>
      </c>
      <c r="U38" s="67" t="str">
        <f t="shared" si="19"/>
        <v>ok</v>
      </c>
      <c r="V38" s="67" t="str">
        <f t="shared" si="20"/>
        <v>ok</v>
      </c>
      <c r="W38" s="67" t="str">
        <f t="shared" si="21"/>
        <v>ok</v>
      </c>
      <c r="X38" s="67" t="str">
        <f t="shared" si="22"/>
        <v>ok</v>
      </c>
      <c r="Y38" s="67" t="str">
        <f t="shared" si="23"/>
        <v>ok</v>
      </c>
      <c r="Z38" s="67" t="str">
        <f t="shared" si="24"/>
        <v>ok</v>
      </c>
      <c r="AA38" s="67" t="str">
        <f t="shared" si="25"/>
        <v>ok</v>
      </c>
      <c r="AB38" s="67" t="str">
        <f t="shared" si="26"/>
        <v>ok</v>
      </c>
      <c r="AC38" s="67" t="str">
        <f t="shared" si="27"/>
        <v>ok</v>
      </c>
      <c r="AD38" s="67" t="str">
        <f t="shared" si="28"/>
        <v>ok</v>
      </c>
      <c r="AE38" s="67" t="str">
        <f t="shared" si="29"/>
        <v>ok</v>
      </c>
      <c r="AF38" s="5"/>
      <c r="AG38" s="10"/>
      <c r="AH38" s="10"/>
      <c r="AI38" s="10"/>
      <c r="AJ38" s="12" t="s">
        <v>5</v>
      </c>
      <c r="AK38" s="25"/>
      <c r="AL38" s="25"/>
      <c r="AM38" s="25"/>
    </row>
    <row r="39" spans="1:39" s="6" customFormat="1" ht="39.75" thickTop="1" thickBot="1" x14ac:dyDescent="0.25">
      <c r="A39" s="11">
        <v>95</v>
      </c>
      <c r="B39" s="43" t="str">
        <f t="shared" si="15"/>
        <v>ok</v>
      </c>
      <c r="C39" s="39" t="s">
        <v>318</v>
      </c>
      <c r="D39" s="73" t="s">
        <v>238</v>
      </c>
      <c r="E39" s="73" t="s">
        <v>170</v>
      </c>
      <c r="F39" s="73" t="s">
        <v>239</v>
      </c>
      <c r="G39" s="36"/>
      <c r="H39" s="34" t="s">
        <v>434</v>
      </c>
      <c r="I39" s="73" t="s">
        <v>442</v>
      </c>
      <c r="J39" s="73" t="s">
        <v>320</v>
      </c>
      <c r="K39" s="73" t="s">
        <v>386</v>
      </c>
      <c r="L39" s="35" t="s">
        <v>243</v>
      </c>
      <c r="M39" s="36" t="s">
        <v>347</v>
      </c>
      <c r="N39" s="36"/>
      <c r="O39" s="34" t="s">
        <v>435</v>
      </c>
      <c r="P39" s="46" t="s">
        <v>436</v>
      </c>
      <c r="Q39" s="60"/>
      <c r="R39" s="67" t="str">
        <f t="shared" si="16"/>
        <v>ok</v>
      </c>
      <c r="S39" s="67" t="str">
        <f t="shared" si="17"/>
        <v>ok</v>
      </c>
      <c r="T39" s="67" t="str">
        <f t="shared" si="18"/>
        <v>ok</v>
      </c>
      <c r="U39" s="67" t="str">
        <f t="shared" si="19"/>
        <v>ok</v>
      </c>
      <c r="V39" s="67" t="str">
        <f t="shared" si="20"/>
        <v>ok</v>
      </c>
      <c r="W39" s="67" t="str">
        <f t="shared" si="21"/>
        <v>ok</v>
      </c>
      <c r="X39" s="67" t="str">
        <f t="shared" si="22"/>
        <v>ok</v>
      </c>
      <c r="Y39" s="67" t="str">
        <f t="shared" si="23"/>
        <v>ok</v>
      </c>
      <c r="Z39" s="67" t="str">
        <f t="shared" si="24"/>
        <v>ok</v>
      </c>
      <c r="AA39" s="67" t="str">
        <f t="shared" si="25"/>
        <v>ok</v>
      </c>
      <c r="AB39" s="67" t="str">
        <f t="shared" si="26"/>
        <v>ok</v>
      </c>
      <c r="AC39" s="67" t="str">
        <f t="shared" si="27"/>
        <v>ok</v>
      </c>
      <c r="AD39" s="67" t="str">
        <f t="shared" si="28"/>
        <v>ok</v>
      </c>
      <c r="AE39" s="67" t="str">
        <f t="shared" si="29"/>
        <v>ok</v>
      </c>
      <c r="AF39" s="5"/>
      <c r="AG39" s="10"/>
      <c r="AH39" s="10"/>
      <c r="AI39" s="10"/>
      <c r="AJ39" s="12" t="s">
        <v>5</v>
      </c>
      <c r="AK39" s="25"/>
      <c r="AL39" s="25"/>
      <c r="AM39" s="25"/>
    </row>
    <row r="40" spans="1:39" s="6" customFormat="1" ht="39.75" thickTop="1" thickBot="1" x14ac:dyDescent="0.25">
      <c r="A40" s="11">
        <v>97</v>
      </c>
      <c r="B40" s="43" t="str">
        <f t="shared" si="15"/>
        <v>ok</v>
      </c>
      <c r="C40" s="39" t="s">
        <v>318</v>
      </c>
      <c r="D40" s="73" t="s">
        <v>238</v>
      </c>
      <c r="E40" s="73" t="s">
        <v>170</v>
      </c>
      <c r="F40" s="73" t="s">
        <v>239</v>
      </c>
      <c r="G40" s="36"/>
      <c r="H40" s="34" t="s">
        <v>434</v>
      </c>
      <c r="I40" s="73" t="s">
        <v>442</v>
      </c>
      <c r="J40" s="73" t="s">
        <v>320</v>
      </c>
      <c r="K40" s="73" t="s">
        <v>387</v>
      </c>
      <c r="L40" s="35" t="s">
        <v>244</v>
      </c>
      <c r="M40" s="36" t="s">
        <v>347</v>
      </c>
      <c r="N40" s="36"/>
      <c r="O40" s="34" t="s">
        <v>435</v>
      </c>
      <c r="P40" s="46" t="s">
        <v>436</v>
      </c>
      <c r="Q40" s="60"/>
      <c r="R40" s="67" t="str">
        <f t="shared" si="16"/>
        <v>ok</v>
      </c>
      <c r="S40" s="67" t="str">
        <f t="shared" si="17"/>
        <v>ok</v>
      </c>
      <c r="T40" s="67" t="str">
        <f t="shared" si="18"/>
        <v>ok</v>
      </c>
      <c r="U40" s="67" t="str">
        <f t="shared" si="19"/>
        <v>ok</v>
      </c>
      <c r="V40" s="67" t="str">
        <f t="shared" si="20"/>
        <v>ok</v>
      </c>
      <c r="W40" s="67" t="str">
        <f t="shared" si="21"/>
        <v>ok</v>
      </c>
      <c r="X40" s="67" t="str">
        <f t="shared" si="22"/>
        <v>ok</v>
      </c>
      <c r="Y40" s="67" t="str">
        <f t="shared" si="23"/>
        <v>ok</v>
      </c>
      <c r="Z40" s="67" t="str">
        <f t="shared" si="24"/>
        <v>ok</v>
      </c>
      <c r="AA40" s="67" t="str">
        <f t="shared" si="25"/>
        <v>ok</v>
      </c>
      <c r="AB40" s="67" t="str">
        <f t="shared" si="26"/>
        <v>ok</v>
      </c>
      <c r="AC40" s="67" t="str">
        <f t="shared" si="27"/>
        <v>ok</v>
      </c>
      <c r="AD40" s="67" t="str">
        <f t="shared" si="28"/>
        <v>ok</v>
      </c>
      <c r="AE40" s="67" t="str">
        <f t="shared" si="29"/>
        <v>ok</v>
      </c>
      <c r="AF40" s="5"/>
      <c r="AG40" s="10"/>
      <c r="AH40" s="10"/>
      <c r="AI40" s="10"/>
      <c r="AJ40" s="12" t="s">
        <v>5</v>
      </c>
      <c r="AK40" s="25"/>
      <c r="AL40" s="25"/>
      <c r="AM40" s="25"/>
    </row>
    <row r="41" spans="1:39" s="6" customFormat="1" ht="65.25" thickTop="1" thickBot="1" x14ac:dyDescent="0.25">
      <c r="A41" s="11">
        <v>35</v>
      </c>
      <c r="B41" s="43" t="str">
        <f t="shared" si="15"/>
        <v>ok</v>
      </c>
      <c r="C41" s="39" t="s">
        <v>318</v>
      </c>
      <c r="D41" s="73" t="s">
        <v>169</v>
      </c>
      <c r="E41" s="73" t="s">
        <v>170</v>
      </c>
      <c r="F41" s="73" t="s">
        <v>171</v>
      </c>
      <c r="G41" s="36"/>
      <c r="H41" s="34" t="s">
        <v>434</v>
      </c>
      <c r="I41" s="73" t="s">
        <v>324</v>
      </c>
      <c r="J41" s="73" t="s">
        <v>320</v>
      </c>
      <c r="K41" s="73" t="s">
        <v>439</v>
      </c>
      <c r="L41" s="35" t="s">
        <v>172</v>
      </c>
      <c r="M41" s="36" t="s">
        <v>347</v>
      </c>
      <c r="N41" s="36"/>
      <c r="O41" s="34" t="s">
        <v>435</v>
      </c>
      <c r="P41" s="46" t="s">
        <v>436</v>
      </c>
      <c r="Q41" s="60"/>
      <c r="R41" s="67" t="str">
        <f t="shared" si="16"/>
        <v>ok</v>
      </c>
      <c r="S41" s="67" t="str">
        <f t="shared" si="17"/>
        <v>ok</v>
      </c>
      <c r="T41" s="67" t="str">
        <f t="shared" si="18"/>
        <v>ok</v>
      </c>
      <c r="U41" s="67" t="str">
        <f t="shared" si="19"/>
        <v>ok</v>
      </c>
      <c r="V41" s="67" t="str">
        <f t="shared" si="20"/>
        <v>ok</v>
      </c>
      <c r="W41" s="67" t="str">
        <f t="shared" si="21"/>
        <v>ok</v>
      </c>
      <c r="X41" s="67" t="str">
        <f t="shared" si="22"/>
        <v>ok</v>
      </c>
      <c r="Y41" s="67" t="str">
        <f t="shared" si="23"/>
        <v>ok</v>
      </c>
      <c r="Z41" s="67" t="str">
        <f t="shared" si="24"/>
        <v>ok</v>
      </c>
      <c r="AA41" s="67" t="str">
        <f t="shared" si="25"/>
        <v>ok</v>
      </c>
      <c r="AB41" s="67" t="str">
        <f t="shared" si="26"/>
        <v>ok</v>
      </c>
      <c r="AC41" s="67" t="str">
        <f t="shared" si="27"/>
        <v>ok</v>
      </c>
      <c r="AD41" s="67" t="str">
        <f t="shared" si="28"/>
        <v>ok</v>
      </c>
      <c r="AE41" s="67" t="str">
        <f t="shared" si="29"/>
        <v>ok</v>
      </c>
      <c r="AF41" s="5"/>
      <c r="AG41" s="10"/>
      <c r="AH41" s="10"/>
      <c r="AI41" s="10"/>
      <c r="AJ41" s="12" t="s">
        <v>5</v>
      </c>
      <c r="AK41" s="25"/>
      <c r="AL41" s="25"/>
      <c r="AM41" s="25"/>
    </row>
    <row r="42" spans="1:39" s="6" customFormat="1" ht="65.25" thickTop="1" thickBot="1" x14ac:dyDescent="0.25">
      <c r="A42" s="11">
        <v>36</v>
      </c>
      <c r="B42" s="43" t="str">
        <f t="shared" si="15"/>
        <v>ok</v>
      </c>
      <c r="C42" s="39" t="s">
        <v>318</v>
      </c>
      <c r="D42" s="73" t="s">
        <v>169</v>
      </c>
      <c r="E42" s="73" t="s">
        <v>170</v>
      </c>
      <c r="F42" s="73" t="s">
        <v>171</v>
      </c>
      <c r="G42" s="36"/>
      <c r="H42" s="34" t="s">
        <v>434</v>
      </c>
      <c r="I42" s="110" t="s">
        <v>324</v>
      </c>
      <c r="J42" s="73" t="s">
        <v>320</v>
      </c>
      <c r="K42" s="73" t="s">
        <v>439</v>
      </c>
      <c r="L42" s="35" t="s">
        <v>173</v>
      </c>
      <c r="M42" s="36" t="s">
        <v>347</v>
      </c>
      <c r="N42" s="36"/>
      <c r="O42" s="34" t="s">
        <v>435</v>
      </c>
      <c r="P42" s="46" t="s">
        <v>436</v>
      </c>
      <c r="Q42" s="60"/>
      <c r="R42" s="67" t="str">
        <f t="shared" si="16"/>
        <v>ok</v>
      </c>
      <c r="S42" s="67" t="str">
        <f t="shared" si="17"/>
        <v>ok</v>
      </c>
      <c r="T42" s="67" t="str">
        <f t="shared" si="18"/>
        <v>ok</v>
      </c>
      <c r="U42" s="67" t="str">
        <f t="shared" si="19"/>
        <v>ok</v>
      </c>
      <c r="V42" s="67" t="str">
        <f t="shared" si="20"/>
        <v>ok</v>
      </c>
      <c r="W42" s="67" t="str">
        <f t="shared" si="21"/>
        <v>ok</v>
      </c>
      <c r="X42" s="67" t="str">
        <f t="shared" si="22"/>
        <v>ok</v>
      </c>
      <c r="Y42" s="67" t="str">
        <f t="shared" si="23"/>
        <v>ok</v>
      </c>
      <c r="Z42" s="67" t="str">
        <f t="shared" si="24"/>
        <v>ok</v>
      </c>
      <c r="AA42" s="67" t="str">
        <f t="shared" si="25"/>
        <v>ok</v>
      </c>
      <c r="AB42" s="67" t="str">
        <f t="shared" si="26"/>
        <v>ok</v>
      </c>
      <c r="AC42" s="67" t="str">
        <f t="shared" si="27"/>
        <v>ok</v>
      </c>
      <c r="AD42" s="67" t="str">
        <f t="shared" si="28"/>
        <v>ok</v>
      </c>
      <c r="AE42" s="67" t="str">
        <f t="shared" si="29"/>
        <v>ok</v>
      </c>
      <c r="AF42" s="5"/>
      <c r="AG42" s="10"/>
      <c r="AH42" s="10"/>
      <c r="AI42" s="10"/>
      <c r="AJ42" s="12" t="s">
        <v>5</v>
      </c>
      <c r="AK42" s="25"/>
      <c r="AL42" s="25"/>
      <c r="AM42" s="25"/>
    </row>
    <row r="43" spans="1:39" s="6" customFormat="1" ht="65.25" thickTop="1" thickBot="1" x14ac:dyDescent="0.25">
      <c r="A43" s="11">
        <v>58</v>
      </c>
      <c r="B43" s="43" t="str">
        <f t="shared" si="15"/>
        <v>ok</v>
      </c>
      <c r="C43" s="39" t="s">
        <v>318</v>
      </c>
      <c r="D43" s="73" t="s">
        <v>201</v>
      </c>
      <c r="E43" s="73" t="s">
        <v>202</v>
      </c>
      <c r="F43" s="73" t="s">
        <v>203</v>
      </c>
      <c r="G43" s="36"/>
      <c r="H43" s="34" t="s">
        <v>434</v>
      </c>
      <c r="I43" s="106" t="s">
        <v>456</v>
      </c>
      <c r="J43" s="73" t="s">
        <v>320</v>
      </c>
      <c r="K43" s="73" t="s">
        <v>370</v>
      </c>
      <c r="L43" s="35" t="s">
        <v>457</v>
      </c>
      <c r="M43" s="36" t="s">
        <v>347</v>
      </c>
      <c r="N43" s="36"/>
      <c r="O43" s="34" t="s">
        <v>435</v>
      </c>
      <c r="P43" s="46" t="s">
        <v>436</v>
      </c>
      <c r="Q43" s="60"/>
      <c r="R43" s="67" t="str">
        <f t="shared" si="16"/>
        <v>ok</v>
      </c>
      <c r="S43" s="67" t="str">
        <f t="shared" si="17"/>
        <v>ok</v>
      </c>
      <c r="T43" s="67" t="str">
        <f t="shared" si="18"/>
        <v>ok</v>
      </c>
      <c r="U43" s="67" t="str">
        <f t="shared" si="19"/>
        <v>ok</v>
      </c>
      <c r="V43" s="67" t="str">
        <f t="shared" si="20"/>
        <v>ok</v>
      </c>
      <c r="W43" s="67" t="str">
        <f t="shared" si="21"/>
        <v>ok</v>
      </c>
      <c r="X43" s="67" t="str">
        <f t="shared" si="22"/>
        <v>ok</v>
      </c>
      <c r="Y43" s="67" t="str">
        <f t="shared" si="23"/>
        <v>ok</v>
      </c>
      <c r="Z43" s="67" t="str">
        <f t="shared" si="24"/>
        <v>ok</v>
      </c>
      <c r="AA43" s="67" t="str">
        <f t="shared" si="25"/>
        <v>ok</v>
      </c>
      <c r="AB43" s="67" t="str">
        <f t="shared" si="26"/>
        <v>ok</v>
      </c>
      <c r="AC43" s="67" t="str">
        <f t="shared" si="27"/>
        <v>ok</v>
      </c>
      <c r="AD43" s="67" t="str">
        <f t="shared" si="28"/>
        <v>ok</v>
      </c>
      <c r="AE43" s="67" t="str">
        <f t="shared" si="29"/>
        <v>ok</v>
      </c>
      <c r="AF43" s="5"/>
      <c r="AG43" s="10"/>
      <c r="AH43" s="10"/>
      <c r="AI43" s="10"/>
      <c r="AJ43" s="12" t="s">
        <v>5</v>
      </c>
      <c r="AK43" s="25"/>
      <c r="AL43" s="25"/>
      <c r="AM43" s="25"/>
    </row>
    <row r="44" spans="1:39" s="6" customFormat="1" ht="78" thickTop="1" thickBot="1" x14ac:dyDescent="0.25">
      <c r="A44" s="11">
        <v>139</v>
      </c>
      <c r="B44" s="43" t="str">
        <f t="shared" si="15"/>
        <v>ok</v>
      </c>
      <c r="C44" s="39" t="s">
        <v>480</v>
      </c>
      <c r="D44" s="73" t="s">
        <v>201</v>
      </c>
      <c r="E44" s="73" t="s">
        <v>202</v>
      </c>
      <c r="F44" s="73" t="s">
        <v>203</v>
      </c>
      <c r="G44" s="36"/>
      <c r="H44" s="34" t="s">
        <v>434</v>
      </c>
      <c r="I44" s="105" t="s">
        <v>456</v>
      </c>
      <c r="J44" s="73" t="s">
        <v>320</v>
      </c>
      <c r="K44" s="73" t="s">
        <v>411</v>
      </c>
      <c r="L44" s="35" t="s">
        <v>458</v>
      </c>
      <c r="M44" s="36"/>
      <c r="N44" s="36"/>
      <c r="O44" s="34"/>
      <c r="P44" s="46"/>
      <c r="Q44" s="60"/>
      <c r="R44" s="67" t="str">
        <f t="shared" si="16"/>
        <v>ok</v>
      </c>
      <c r="S44" s="67" t="str">
        <f t="shared" si="17"/>
        <v>ok</v>
      </c>
      <c r="T44" s="67" t="str">
        <f t="shared" si="18"/>
        <v>ok</v>
      </c>
      <c r="U44" s="67" t="str">
        <f t="shared" si="19"/>
        <v>ok</v>
      </c>
      <c r="V44" s="67" t="str">
        <f t="shared" si="20"/>
        <v>ok</v>
      </c>
      <c r="W44" s="67" t="str">
        <f t="shared" si="21"/>
        <v>ok</v>
      </c>
      <c r="X44" s="67" t="str">
        <f t="shared" si="22"/>
        <v>ok</v>
      </c>
      <c r="Y44" s="67" t="str">
        <f t="shared" si="23"/>
        <v>ok</v>
      </c>
      <c r="Z44" s="67" t="str">
        <f t="shared" si="24"/>
        <v>ok</v>
      </c>
      <c r="AA44" s="67" t="str">
        <f t="shared" si="25"/>
        <v>ok</v>
      </c>
      <c r="AB44" s="67" t="str">
        <f t="shared" si="26"/>
        <v>ok</v>
      </c>
      <c r="AC44" s="67" t="str">
        <f t="shared" si="27"/>
        <v>ok</v>
      </c>
      <c r="AD44" s="67" t="str">
        <f t="shared" si="28"/>
        <v>ok</v>
      </c>
      <c r="AE44" s="67" t="str">
        <f t="shared" si="29"/>
        <v>ok</v>
      </c>
      <c r="AF44" s="5"/>
      <c r="AG44" s="10"/>
      <c r="AH44" s="10"/>
      <c r="AI44" s="10"/>
      <c r="AJ44" s="12" t="s">
        <v>5</v>
      </c>
      <c r="AK44" s="25"/>
      <c r="AL44" s="25"/>
      <c r="AM44" s="25"/>
    </row>
    <row r="45" spans="1:39" s="6" customFormat="1" ht="52.5" thickTop="1" thickBot="1" x14ac:dyDescent="0.25">
      <c r="A45" s="11">
        <v>143</v>
      </c>
      <c r="B45" s="43" t="str">
        <f t="shared" si="15"/>
        <v>ok</v>
      </c>
      <c r="C45" s="39" t="s">
        <v>318</v>
      </c>
      <c r="D45" s="73" t="s">
        <v>294</v>
      </c>
      <c r="E45" s="73" t="s">
        <v>295</v>
      </c>
      <c r="F45" s="73" t="s">
        <v>296</v>
      </c>
      <c r="G45" s="36"/>
      <c r="H45" s="34" t="s">
        <v>434</v>
      </c>
      <c r="I45" s="73" t="s">
        <v>342</v>
      </c>
      <c r="J45" s="73" t="s">
        <v>320</v>
      </c>
      <c r="K45" s="86" t="s">
        <v>413</v>
      </c>
      <c r="L45" s="35" t="s">
        <v>297</v>
      </c>
      <c r="M45" s="36" t="s">
        <v>347</v>
      </c>
      <c r="N45" s="36"/>
      <c r="O45" s="34" t="s">
        <v>435</v>
      </c>
      <c r="P45" s="46" t="s">
        <v>436</v>
      </c>
      <c r="Q45" s="60"/>
      <c r="R45" s="67" t="str">
        <f t="shared" si="16"/>
        <v>ok</v>
      </c>
      <c r="S45" s="67" t="str">
        <f t="shared" si="17"/>
        <v>ok</v>
      </c>
      <c r="T45" s="67" t="str">
        <f t="shared" si="18"/>
        <v>ok</v>
      </c>
      <c r="U45" s="67" t="str">
        <f t="shared" si="19"/>
        <v>ok</v>
      </c>
      <c r="V45" s="67" t="str">
        <f t="shared" si="20"/>
        <v>ok</v>
      </c>
      <c r="W45" s="67" t="str">
        <f t="shared" si="21"/>
        <v>ok</v>
      </c>
      <c r="X45" s="67" t="str">
        <f t="shared" si="22"/>
        <v>ok</v>
      </c>
      <c r="Y45" s="67" t="str">
        <f t="shared" si="23"/>
        <v>ok</v>
      </c>
      <c r="Z45" s="67" t="str">
        <f t="shared" si="24"/>
        <v>ok</v>
      </c>
      <c r="AA45" s="67" t="str">
        <f t="shared" si="25"/>
        <v>ok</v>
      </c>
      <c r="AB45" s="67" t="str">
        <f t="shared" si="26"/>
        <v>ok</v>
      </c>
      <c r="AC45" s="67" t="str">
        <f t="shared" si="27"/>
        <v>ok</v>
      </c>
      <c r="AD45" s="67" t="str">
        <f t="shared" si="28"/>
        <v>ok</v>
      </c>
      <c r="AE45" s="67" t="str">
        <f t="shared" si="29"/>
        <v>ok</v>
      </c>
      <c r="AF45" s="5"/>
      <c r="AG45" s="10"/>
      <c r="AH45" s="10"/>
      <c r="AI45" s="10"/>
      <c r="AJ45" s="12" t="s">
        <v>5</v>
      </c>
      <c r="AK45" s="25"/>
      <c r="AL45" s="25"/>
      <c r="AM45" s="25"/>
    </row>
    <row r="46" spans="1:39" s="6" customFormat="1" ht="78" thickTop="1" thickBot="1" x14ac:dyDescent="0.25">
      <c r="A46" s="11">
        <v>144</v>
      </c>
      <c r="B46" s="43" t="str">
        <f t="shared" si="15"/>
        <v>ok</v>
      </c>
      <c r="C46" s="39" t="s">
        <v>318</v>
      </c>
      <c r="D46" s="73" t="s">
        <v>294</v>
      </c>
      <c r="E46" s="73" t="s">
        <v>295</v>
      </c>
      <c r="F46" s="73" t="s">
        <v>296</v>
      </c>
      <c r="G46" s="36"/>
      <c r="H46" s="34" t="s">
        <v>434</v>
      </c>
      <c r="I46" s="73" t="s">
        <v>343</v>
      </c>
      <c r="J46" s="73" t="s">
        <v>320</v>
      </c>
      <c r="K46" s="96" t="s">
        <v>414</v>
      </c>
      <c r="L46" s="35" t="s">
        <v>298</v>
      </c>
      <c r="M46" s="36" t="s">
        <v>347</v>
      </c>
      <c r="N46" s="36"/>
      <c r="O46" s="34" t="s">
        <v>435</v>
      </c>
      <c r="P46" s="46" t="s">
        <v>436</v>
      </c>
      <c r="Q46" s="60"/>
      <c r="R46" s="67" t="str">
        <f t="shared" si="16"/>
        <v>ok</v>
      </c>
      <c r="S46" s="67" t="str">
        <f t="shared" si="17"/>
        <v>ok</v>
      </c>
      <c r="T46" s="67" t="str">
        <f t="shared" si="18"/>
        <v>ok</v>
      </c>
      <c r="U46" s="67" t="str">
        <f t="shared" si="19"/>
        <v>ok</v>
      </c>
      <c r="V46" s="67" t="str">
        <f t="shared" si="20"/>
        <v>ok</v>
      </c>
      <c r="W46" s="67" t="str">
        <f t="shared" si="21"/>
        <v>ok</v>
      </c>
      <c r="X46" s="67" t="str">
        <f t="shared" si="22"/>
        <v>ok</v>
      </c>
      <c r="Y46" s="67" t="str">
        <f t="shared" si="23"/>
        <v>ok</v>
      </c>
      <c r="Z46" s="67" t="str">
        <f t="shared" si="24"/>
        <v>ok</v>
      </c>
      <c r="AA46" s="67" t="str">
        <f t="shared" si="25"/>
        <v>ok</v>
      </c>
      <c r="AB46" s="67" t="str">
        <f t="shared" si="26"/>
        <v>ok</v>
      </c>
      <c r="AC46" s="67" t="str">
        <f t="shared" si="27"/>
        <v>ok</v>
      </c>
      <c r="AD46" s="67" t="str">
        <f t="shared" si="28"/>
        <v>ok</v>
      </c>
      <c r="AE46" s="67" t="str">
        <f t="shared" si="29"/>
        <v>ok</v>
      </c>
      <c r="AF46" s="5"/>
      <c r="AG46" s="10"/>
      <c r="AH46" s="10"/>
      <c r="AI46" s="10"/>
      <c r="AJ46" s="12" t="s">
        <v>5</v>
      </c>
      <c r="AK46" s="25"/>
      <c r="AL46" s="25"/>
      <c r="AM46" s="25"/>
    </row>
    <row r="47" spans="1:39" s="6" customFormat="1" ht="39.75" thickTop="1" thickBot="1" x14ac:dyDescent="0.25">
      <c r="A47" s="11">
        <v>159</v>
      </c>
      <c r="B47" s="43" t="str">
        <f t="shared" si="15"/>
        <v>ok</v>
      </c>
      <c r="C47" s="39" t="s">
        <v>318</v>
      </c>
      <c r="D47" s="73" t="s">
        <v>294</v>
      </c>
      <c r="E47" s="73" t="s">
        <v>295</v>
      </c>
      <c r="F47" s="73" t="s">
        <v>296</v>
      </c>
      <c r="G47" s="36"/>
      <c r="H47" s="34" t="s">
        <v>434</v>
      </c>
      <c r="I47" s="73" t="s">
        <v>461</v>
      </c>
      <c r="J47" s="73" t="s">
        <v>320</v>
      </c>
      <c r="K47" s="73" t="s">
        <v>424</v>
      </c>
      <c r="L47" s="35" t="s">
        <v>311</v>
      </c>
      <c r="M47" s="36" t="s">
        <v>348</v>
      </c>
      <c r="N47" s="36"/>
      <c r="O47" s="34" t="s">
        <v>435</v>
      </c>
      <c r="P47" s="46" t="s">
        <v>436</v>
      </c>
      <c r="Q47" s="60"/>
      <c r="R47" s="67" t="str">
        <f t="shared" si="16"/>
        <v>ok</v>
      </c>
      <c r="S47" s="67" t="str">
        <f t="shared" si="17"/>
        <v>ok</v>
      </c>
      <c r="T47" s="67" t="str">
        <f t="shared" si="18"/>
        <v>ok</v>
      </c>
      <c r="U47" s="67" t="str">
        <f t="shared" si="19"/>
        <v>ok</v>
      </c>
      <c r="V47" s="67" t="str">
        <f t="shared" si="20"/>
        <v>ok</v>
      </c>
      <c r="W47" s="67" t="str">
        <f t="shared" si="21"/>
        <v>ok</v>
      </c>
      <c r="X47" s="67" t="str">
        <f t="shared" si="22"/>
        <v>ok</v>
      </c>
      <c r="Y47" s="67" t="str">
        <f t="shared" si="23"/>
        <v>ok</v>
      </c>
      <c r="Z47" s="67" t="str">
        <f t="shared" si="24"/>
        <v>ok</v>
      </c>
      <c r="AA47" s="67" t="str">
        <f t="shared" si="25"/>
        <v>ok</v>
      </c>
      <c r="AB47" s="67" t="str">
        <f t="shared" si="26"/>
        <v>ok</v>
      </c>
      <c r="AC47" s="67" t="str">
        <f t="shared" si="27"/>
        <v>ok</v>
      </c>
      <c r="AD47" s="67" t="str">
        <f t="shared" si="28"/>
        <v>ok</v>
      </c>
      <c r="AE47" s="67" t="str">
        <f t="shared" si="29"/>
        <v>ok</v>
      </c>
      <c r="AF47" s="5"/>
      <c r="AG47" s="10"/>
      <c r="AH47" s="10"/>
      <c r="AI47" s="10"/>
      <c r="AJ47" s="12" t="s">
        <v>5</v>
      </c>
      <c r="AK47" s="25"/>
      <c r="AL47" s="25"/>
      <c r="AM47" s="25"/>
    </row>
    <row r="48" spans="1:39" s="6" customFormat="1" ht="39.75" thickTop="1" thickBot="1" x14ac:dyDescent="0.25">
      <c r="A48" s="11">
        <v>94</v>
      </c>
      <c r="B48" s="43" t="str">
        <f t="shared" si="15"/>
        <v>ok</v>
      </c>
      <c r="C48" s="39" t="s">
        <v>318</v>
      </c>
      <c r="D48" s="73" t="s">
        <v>241</v>
      </c>
      <c r="E48" s="73" t="s">
        <v>170</v>
      </c>
      <c r="F48" s="73" t="s">
        <v>242</v>
      </c>
      <c r="G48" s="36"/>
      <c r="H48" s="34" t="s">
        <v>434</v>
      </c>
      <c r="I48" s="73" t="s">
        <v>442</v>
      </c>
      <c r="J48" s="73" t="s">
        <v>320</v>
      </c>
      <c r="K48" s="73" t="s">
        <v>385</v>
      </c>
      <c r="L48" s="35" t="s">
        <v>240</v>
      </c>
      <c r="M48" s="36" t="s">
        <v>347</v>
      </c>
      <c r="N48" s="36"/>
      <c r="O48" s="34" t="s">
        <v>435</v>
      </c>
      <c r="P48" s="46" t="s">
        <v>436</v>
      </c>
      <c r="Q48" s="60"/>
      <c r="R48" s="67" t="str">
        <f t="shared" si="16"/>
        <v>ok</v>
      </c>
      <c r="S48" s="67" t="str">
        <f t="shared" si="17"/>
        <v>ok</v>
      </c>
      <c r="T48" s="67" t="str">
        <f t="shared" si="18"/>
        <v>ok</v>
      </c>
      <c r="U48" s="67" t="str">
        <f t="shared" si="19"/>
        <v>ok</v>
      </c>
      <c r="V48" s="67" t="str">
        <f t="shared" si="20"/>
        <v>ok</v>
      </c>
      <c r="W48" s="67" t="str">
        <f t="shared" si="21"/>
        <v>ok</v>
      </c>
      <c r="X48" s="67" t="str">
        <f t="shared" si="22"/>
        <v>ok</v>
      </c>
      <c r="Y48" s="67" t="str">
        <f t="shared" si="23"/>
        <v>ok</v>
      </c>
      <c r="Z48" s="67" t="str">
        <f t="shared" si="24"/>
        <v>ok</v>
      </c>
      <c r="AA48" s="67" t="str">
        <f t="shared" si="25"/>
        <v>ok</v>
      </c>
      <c r="AB48" s="67" t="str">
        <f t="shared" si="26"/>
        <v>ok</v>
      </c>
      <c r="AC48" s="67" t="str">
        <f t="shared" si="27"/>
        <v>ok</v>
      </c>
      <c r="AD48" s="67" t="str">
        <f t="shared" si="28"/>
        <v>ok</v>
      </c>
      <c r="AE48" s="67" t="str">
        <f t="shared" si="29"/>
        <v>ok</v>
      </c>
      <c r="AF48" s="5"/>
      <c r="AG48" s="10"/>
      <c r="AH48" s="10"/>
      <c r="AI48" s="10"/>
      <c r="AJ48" s="12" t="s">
        <v>5</v>
      </c>
      <c r="AK48" s="25"/>
      <c r="AL48" s="25"/>
      <c r="AM48" s="25"/>
    </row>
    <row r="49" spans="1:39" s="6" customFormat="1" ht="39.75" thickTop="1" thickBot="1" x14ac:dyDescent="0.25">
      <c r="A49" s="11">
        <v>100</v>
      </c>
      <c r="B49" s="43" t="str">
        <f t="shared" si="15"/>
        <v>ok</v>
      </c>
      <c r="C49" s="39" t="s">
        <v>318</v>
      </c>
      <c r="D49" s="73" t="s">
        <v>241</v>
      </c>
      <c r="E49" s="73" t="s">
        <v>170</v>
      </c>
      <c r="F49" s="73" t="s">
        <v>242</v>
      </c>
      <c r="G49" s="36"/>
      <c r="H49" s="34" t="s">
        <v>434</v>
      </c>
      <c r="I49" s="73" t="s">
        <v>442</v>
      </c>
      <c r="J49" s="73" t="s">
        <v>320</v>
      </c>
      <c r="K49" s="73" t="s">
        <v>390</v>
      </c>
      <c r="L49" s="35" t="s">
        <v>247</v>
      </c>
      <c r="M49" s="36" t="s">
        <v>347</v>
      </c>
      <c r="N49" s="36"/>
      <c r="O49" s="34" t="s">
        <v>435</v>
      </c>
      <c r="P49" s="46" t="s">
        <v>436</v>
      </c>
      <c r="Q49" s="60"/>
      <c r="R49" s="67" t="str">
        <f t="shared" si="16"/>
        <v>ok</v>
      </c>
      <c r="S49" s="67" t="str">
        <f t="shared" si="17"/>
        <v>ok</v>
      </c>
      <c r="T49" s="67" t="str">
        <f t="shared" si="18"/>
        <v>ok</v>
      </c>
      <c r="U49" s="67" t="str">
        <f t="shared" si="19"/>
        <v>ok</v>
      </c>
      <c r="V49" s="67" t="str">
        <f t="shared" si="20"/>
        <v>ok</v>
      </c>
      <c r="W49" s="67" t="str">
        <f t="shared" si="21"/>
        <v>ok</v>
      </c>
      <c r="X49" s="67" t="str">
        <f t="shared" si="22"/>
        <v>ok</v>
      </c>
      <c r="Y49" s="67" t="str">
        <f t="shared" si="23"/>
        <v>ok</v>
      </c>
      <c r="Z49" s="67" t="str">
        <f t="shared" si="24"/>
        <v>ok</v>
      </c>
      <c r="AA49" s="67" t="str">
        <f t="shared" si="25"/>
        <v>ok</v>
      </c>
      <c r="AB49" s="67" t="str">
        <f t="shared" si="26"/>
        <v>ok</v>
      </c>
      <c r="AC49" s="67" t="str">
        <f t="shared" si="27"/>
        <v>ok</v>
      </c>
      <c r="AD49" s="67" t="str">
        <f t="shared" si="28"/>
        <v>ok</v>
      </c>
      <c r="AE49" s="67" t="str">
        <f t="shared" si="29"/>
        <v>ok</v>
      </c>
      <c r="AF49" s="5"/>
      <c r="AG49" s="10"/>
      <c r="AH49" s="10"/>
      <c r="AI49" s="10"/>
      <c r="AJ49" s="12" t="s">
        <v>5</v>
      </c>
      <c r="AK49" s="25"/>
      <c r="AL49" s="25"/>
      <c r="AM49" s="25"/>
    </row>
    <row r="50" spans="1:39" s="6" customFormat="1" ht="39.75" thickTop="1" thickBot="1" x14ac:dyDescent="0.25">
      <c r="A50" s="11">
        <v>98</v>
      </c>
      <c r="B50" s="43" t="str">
        <f t="shared" si="15"/>
        <v>ok</v>
      </c>
      <c r="C50" s="39" t="s">
        <v>318</v>
      </c>
      <c r="D50" s="73" t="s">
        <v>241</v>
      </c>
      <c r="E50" s="73" t="s">
        <v>170</v>
      </c>
      <c r="F50" s="73" t="s">
        <v>242</v>
      </c>
      <c r="G50" s="36"/>
      <c r="H50" s="34" t="s">
        <v>434</v>
      </c>
      <c r="I50" s="73" t="s">
        <v>442</v>
      </c>
      <c r="J50" s="73" t="s">
        <v>320</v>
      </c>
      <c r="K50" s="73" t="s">
        <v>388</v>
      </c>
      <c r="L50" s="35" t="s">
        <v>245</v>
      </c>
      <c r="M50" s="36" t="s">
        <v>347</v>
      </c>
      <c r="N50" s="36"/>
      <c r="O50" s="34" t="s">
        <v>435</v>
      </c>
      <c r="P50" s="46" t="s">
        <v>436</v>
      </c>
      <c r="Q50" s="60"/>
      <c r="R50" s="67" t="str">
        <f t="shared" si="16"/>
        <v>ok</v>
      </c>
      <c r="S50" s="67" t="str">
        <f t="shared" si="17"/>
        <v>ok</v>
      </c>
      <c r="T50" s="67" t="str">
        <f t="shared" si="18"/>
        <v>ok</v>
      </c>
      <c r="U50" s="67" t="str">
        <f t="shared" si="19"/>
        <v>ok</v>
      </c>
      <c r="V50" s="67" t="str">
        <f t="shared" si="20"/>
        <v>ok</v>
      </c>
      <c r="W50" s="67" t="str">
        <f t="shared" si="21"/>
        <v>ok</v>
      </c>
      <c r="X50" s="67" t="str">
        <f t="shared" si="22"/>
        <v>ok</v>
      </c>
      <c r="Y50" s="67" t="str">
        <f t="shared" si="23"/>
        <v>ok</v>
      </c>
      <c r="Z50" s="67" t="str">
        <f t="shared" si="24"/>
        <v>ok</v>
      </c>
      <c r="AA50" s="67" t="str">
        <f t="shared" si="25"/>
        <v>ok</v>
      </c>
      <c r="AB50" s="67" t="str">
        <f t="shared" si="26"/>
        <v>ok</v>
      </c>
      <c r="AC50" s="67" t="str">
        <f t="shared" si="27"/>
        <v>ok</v>
      </c>
      <c r="AD50" s="67" t="str">
        <f t="shared" si="28"/>
        <v>ok</v>
      </c>
      <c r="AE50" s="67" t="str">
        <f t="shared" si="29"/>
        <v>ok</v>
      </c>
      <c r="AF50" s="5"/>
      <c r="AG50" s="10"/>
      <c r="AH50" s="10"/>
      <c r="AI50" s="10"/>
      <c r="AJ50" s="12" t="s">
        <v>5</v>
      </c>
      <c r="AK50" s="25"/>
      <c r="AL50" s="25"/>
      <c r="AM50" s="25"/>
    </row>
    <row r="51" spans="1:39" s="6" customFormat="1" ht="39.75" thickTop="1" thickBot="1" x14ac:dyDescent="0.25">
      <c r="A51" s="11">
        <v>96</v>
      </c>
      <c r="B51" s="43" t="str">
        <f t="shared" si="15"/>
        <v>ok</v>
      </c>
      <c r="C51" s="39" t="s">
        <v>318</v>
      </c>
      <c r="D51" s="73" t="s">
        <v>241</v>
      </c>
      <c r="E51" s="73" t="s">
        <v>170</v>
      </c>
      <c r="F51" s="73" t="s">
        <v>242</v>
      </c>
      <c r="G51" s="36"/>
      <c r="H51" s="34" t="s">
        <v>434</v>
      </c>
      <c r="I51" s="73" t="s">
        <v>442</v>
      </c>
      <c r="J51" s="73" t="s">
        <v>320</v>
      </c>
      <c r="K51" s="73" t="s">
        <v>386</v>
      </c>
      <c r="L51" s="35" t="s">
        <v>243</v>
      </c>
      <c r="M51" s="36" t="s">
        <v>347</v>
      </c>
      <c r="N51" s="36"/>
      <c r="O51" s="34" t="s">
        <v>435</v>
      </c>
      <c r="P51" s="46" t="s">
        <v>436</v>
      </c>
      <c r="Q51" s="60"/>
      <c r="R51" s="67" t="str">
        <f t="shared" si="16"/>
        <v>ok</v>
      </c>
      <c r="S51" s="67" t="str">
        <f t="shared" si="17"/>
        <v>ok</v>
      </c>
      <c r="T51" s="67" t="str">
        <f t="shared" si="18"/>
        <v>ok</v>
      </c>
      <c r="U51" s="67" t="str">
        <f t="shared" si="19"/>
        <v>ok</v>
      </c>
      <c r="V51" s="67" t="str">
        <f t="shared" si="20"/>
        <v>ok</v>
      </c>
      <c r="W51" s="67" t="str">
        <f t="shared" si="21"/>
        <v>ok</v>
      </c>
      <c r="X51" s="67" t="str">
        <f t="shared" si="22"/>
        <v>ok</v>
      </c>
      <c r="Y51" s="67" t="str">
        <f t="shared" si="23"/>
        <v>ok</v>
      </c>
      <c r="Z51" s="67" t="str">
        <f t="shared" si="24"/>
        <v>ok</v>
      </c>
      <c r="AA51" s="67" t="str">
        <f t="shared" si="25"/>
        <v>ok</v>
      </c>
      <c r="AB51" s="67" t="str">
        <f t="shared" si="26"/>
        <v>ok</v>
      </c>
      <c r="AC51" s="67" t="str">
        <f t="shared" si="27"/>
        <v>ok</v>
      </c>
      <c r="AD51" s="67" t="str">
        <f t="shared" si="28"/>
        <v>ok</v>
      </c>
      <c r="AE51" s="67" t="str">
        <f t="shared" si="29"/>
        <v>ok</v>
      </c>
      <c r="AF51" s="5"/>
      <c r="AG51" s="10"/>
      <c r="AH51" s="10"/>
      <c r="AI51" s="10"/>
      <c r="AJ51" s="12" t="s">
        <v>5</v>
      </c>
      <c r="AK51" s="25"/>
      <c r="AL51" s="25"/>
      <c r="AM51" s="25"/>
    </row>
    <row r="52" spans="1:39" s="6" customFormat="1" ht="39.75" thickTop="1" thickBot="1" x14ac:dyDescent="0.25">
      <c r="A52" s="11">
        <v>99</v>
      </c>
      <c r="B52" s="43" t="str">
        <f t="shared" si="15"/>
        <v>ok</v>
      </c>
      <c r="C52" s="39" t="s">
        <v>318</v>
      </c>
      <c r="D52" s="73" t="s">
        <v>241</v>
      </c>
      <c r="E52" s="73" t="s">
        <v>170</v>
      </c>
      <c r="F52" s="73" t="s">
        <v>242</v>
      </c>
      <c r="G52" s="36"/>
      <c r="H52" s="34" t="s">
        <v>434</v>
      </c>
      <c r="I52" s="73" t="s">
        <v>442</v>
      </c>
      <c r="J52" s="73" t="s">
        <v>320</v>
      </c>
      <c r="K52" s="73" t="s">
        <v>389</v>
      </c>
      <c r="L52" s="35" t="s">
        <v>246</v>
      </c>
      <c r="M52" s="36" t="s">
        <v>347</v>
      </c>
      <c r="N52" s="36"/>
      <c r="O52" s="34" t="s">
        <v>435</v>
      </c>
      <c r="P52" s="46" t="s">
        <v>436</v>
      </c>
      <c r="Q52" s="60"/>
      <c r="R52" s="67" t="str">
        <f t="shared" si="16"/>
        <v>ok</v>
      </c>
      <c r="S52" s="67" t="str">
        <f t="shared" si="17"/>
        <v>ok</v>
      </c>
      <c r="T52" s="67" t="str">
        <f t="shared" si="18"/>
        <v>ok</v>
      </c>
      <c r="U52" s="67" t="str">
        <f t="shared" si="19"/>
        <v>ok</v>
      </c>
      <c r="V52" s="67" t="str">
        <f t="shared" si="20"/>
        <v>ok</v>
      </c>
      <c r="W52" s="67" t="str">
        <f t="shared" si="21"/>
        <v>ok</v>
      </c>
      <c r="X52" s="67" t="str">
        <f t="shared" si="22"/>
        <v>ok</v>
      </c>
      <c r="Y52" s="67" t="str">
        <f t="shared" si="23"/>
        <v>ok</v>
      </c>
      <c r="Z52" s="67" t="str">
        <f t="shared" si="24"/>
        <v>ok</v>
      </c>
      <c r="AA52" s="67" t="str">
        <f t="shared" si="25"/>
        <v>ok</v>
      </c>
      <c r="AB52" s="67" t="str">
        <f t="shared" si="26"/>
        <v>ok</v>
      </c>
      <c r="AC52" s="67" t="str">
        <f t="shared" si="27"/>
        <v>ok</v>
      </c>
      <c r="AD52" s="67" t="str">
        <f t="shared" si="28"/>
        <v>ok</v>
      </c>
      <c r="AE52" s="67" t="str">
        <f t="shared" si="29"/>
        <v>ok</v>
      </c>
      <c r="AF52" s="5"/>
      <c r="AG52" s="10"/>
      <c r="AH52" s="10"/>
      <c r="AI52" s="10"/>
      <c r="AJ52" s="12" t="s">
        <v>5</v>
      </c>
      <c r="AK52" s="25"/>
      <c r="AL52" s="25"/>
      <c r="AM52" s="25"/>
    </row>
    <row r="53" spans="1:39" s="6" customFormat="1" ht="39.75" thickTop="1" thickBot="1" x14ac:dyDescent="0.25">
      <c r="A53" s="11">
        <v>83</v>
      </c>
      <c r="B53" s="43" t="str">
        <f t="shared" si="15"/>
        <v>ok</v>
      </c>
      <c r="C53" s="39" t="s">
        <v>318</v>
      </c>
      <c r="D53" s="73" t="s">
        <v>226</v>
      </c>
      <c r="E53" s="73" t="s">
        <v>599</v>
      </c>
      <c r="F53" s="73" t="s">
        <v>227</v>
      </c>
      <c r="G53" s="36"/>
      <c r="H53" s="34" t="s">
        <v>434</v>
      </c>
      <c r="I53" s="73" t="s">
        <v>442</v>
      </c>
      <c r="J53" s="73" t="s">
        <v>320</v>
      </c>
      <c r="K53" s="73" t="s">
        <v>378</v>
      </c>
      <c r="L53" s="35" t="s">
        <v>228</v>
      </c>
      <c r="M53" s="36" t="s">
        <v>347</v>
      </c>
      <c r="N53" s="36"/>
      <c r="O53" s="34" t="s">
        <v>435</v>
      </c>
      <c r="P53" s="46" t="s">
        <v>436</v>
      </c>
      <c r="Q53" s="60"/>
      <c r="R53" s="67" t="str">
        <f t="shared" si="16"/>
        <v>ok</v>
      </c>
      <c r="S53" s="67" t="str">
        <f t="shared" si="17"/>
        <v>ok</v>
      </c>
      <c r="T53" s="67" t="str">
        <f t="shared" si="18"/>
        <v>ok</v>
      </c>
      <c r="U53" s="67" t="str">
        <f t="shared" si="19"/>
        <v>ok</v>
      </c>
      <c r="V53" s="67" t="str">
        <f t="shared" si="20"/>
        <v>ok</v>
      </c>
      <c r="W53" s="67" t="str">
        <f t="shared" si="21"/>
        <v>ok</v>
      </c>
      <c r="X53" s="67" t="str">
        <f t="shared" si="22"/>
        <v>ok</v>
      </c>
      <c r="Y53" s="67" t="str">
        <f t="shared" si="23"/>
        <v>ok</v>
      </c>
      <c r="Z53" s="67" t="str">
        <f t="shared" si="24"/>
        <v>ok</v>
      </c>
      <c r="AA53" s="67" t="str">
        <f t="shared" si="25"/>
        <v>ok</v>
      </c>
      <c r="AB53" s="67" t="str">
        <f t="shared" si="26"/>
        <v>ok</v>
      </c>
      <c r="AC53" s="67" t="str">
        <f t="shared" si="27"/>
        <v>ok</v>
      </c>
      <c r="AD53" s="67" t="str">
        <f t="shared" si="28"/>
        <v>ok</v>
      </c>
      <c r="AE53" s="67" t="str">
        <f t="shared" si="29"/>
        <v>ok</v>
      </c>
      <c r="AF53" s="5"/>
      <c r="AG53" s="10"/>
      <c r="AH53" s="10"/>
      <c r="AI53" s="10"/>
      <c r="AJ53" s="12" t="s">
        <v>5</v>
      </c>
      <c r="AK53" s="25"/>
      <c r="AL53" s="25"/>
      <c r="AM53" s="25"/>
    </row>
    <row r="54" spans="1:39" s="6" customFormat="1" ht="39.75" thickTop="1" thickBot="1" x14ac:dyDescent="0.25">
      <c r="A54" s="11">
        <v>88</v>
      </c>
      <c r="B54" s="43" t="str">
        <f t="shared" si="15"/>
        <v>ok</v>
      </c>
      <c r="C54" s="39" t="s">
        <v>318</v>
      </c>
      <c r="D54" s="73" t="s">
        <v>226</v>
      </c>
      <c r="E54" s="73" t="s">
        <v>599</v>
      </c>
      <c r="F54" s="73" t="s">
        <v>227</v>
      </c>
      <c r="G54" s="36"/>
      <c r="H54" s="34" t="s">
        <v>434</v>
      </c>
      <c r="I54" s="73" t="s">
        <v>442</v>
      </c>
      <c r="J54" s="73" t="s">
        <v>320</v>
      </c>
      <c r="K54" s="73" t="s">
        <v>382</v>
      </c>
      <c r="L54" s="35" t="s">
        <v>235</v>
      </c>
      <c r="M54" s="36" t="s">
        <v>347</v>
      </c>
      <c r="N54" s="36"/>
      <c r="O54" s="34" t="s">
        <v>435</v>
      </c>
      <c r="P54" s="46" t="s">
        <v>436</v>
      </c>
      <c r="Q54" s="60"/>
      <c r="R54" s="67" t="str">
        <f t="shared" si="16"/>
        <v>ok</v>
      </c>
      <c r="S54" s="67" t="str">
        <f t="shared" si="17"/>
        <v>ok</v>
      </c>
      <c r="T54" s="67" t="str">
        <f t="shared" si="18"/>
        <v>ok</v>
      </c>
      <c r="U54" s="67" t="str">
        <f t="shared" si="19"/>
        <v>ok</v>
      </c>
      <c r="V54" s="67" t="str">
        <f t="shared" si="20"/>
        <v>ok</v>
      </c>
      <c r="W54" s="67" t="str">
        <f t="shared" si="21"/>
        <v>ok</v>
      </c>
      <c r="X54" s="67" t="str">
        <f t="shared" si="22"/>
        <v>ok</v>
      </c>
      <c r="Y54" s="67" t="str">
        <f t="shared" si="23"/>
        <v>ok</v>
      </c>
      <c r="Z54" s="67" t="str">
        <f t="shared" si="24"/>
        <v>ok</v>
      </c>
      <c r="AA54" s="67" t="str">
        <f t="shared" si="25"/>
        <v>ok</v>
      </c>
      <c r="AB54" s="67" t="str">
        <f t="shared" si="26"/>
        <v>ok</v>
      </c>
      <c r="AC54" s="67" t="str">
        <f t="shared" si="27"/>
        <v>ok</v>
      </c>
      <c r="AD54" s="67" t="str">
        <f t="shared" si="28"/>
        <v>ok</v>
      </c>
      <c r="AE54" s="67" t="str">
        <f t="shared" si="29"/>
        <v>ok</v>
      </c>
      <c r="AF54" s="5"/>
      <c r="AG54" s="10"/>
      <c r="AH54" s="10"/>
      <c r="AI54" s="10"/>
      <c r="AJ54" s="12" t="s">
        <v>5</v>
      </c>
      <c r="AK54" s="25"/>
      <c r="AL54" s="25"/>
      <c r="AM54" s="25"/>
    </row>
    <row r="55" spans="1:39" s="6" customFormat="1" ht="39.75" thickTop="1" thickBot="1" x14ac:dyDescent="0.25">
      <c r="A55" s="11">
        <v>3</v>
      </c>
      <c r="B55" s="43" t="str">
        <f t="shared" si="15"/>
        <v>ok</v>
      </c>
      <c r="C55" s="39" t="s">
        <v>318</v>
      </c>
      <c r="D55" s="73" t="s">
        <v>116</v>
      </c>
      <c r="E55" s="73" t="s">
        <v>117</v>
      </c>
      <c r="F55" s="73" t="s">
        <v>118</v>
      </c>
      <c r="G55" s="36"/>
      <c r="H55" s="34" t="s">
        <v>434</v>
      </c>
      <c r="I55" s="110" t="s">
        <v>319</v>
      </c>
      <c r="J55" s="73" t="s">
        <v>320</v>
      </c>
      <c r="K55" s="73" t="s">
        <v>319</v>
      </c>
      <c r="L55" s="35" t="s">
        <v>115</v>
      </c>
      <c r="M55" s="36" t="s">
        <v>347</v>
      </c>
      <c r="N55" s="36"/>
      <c r="O55" s="34" t="s">
        <v>435</v>
      </c>
      <c r="P55" s="46" t="s">
        <v>436</v>
      </c>
      <c r="Q55" s="60"/>
      <c r="R55" s="67" t="str">
        <f t="shared" si="16"/>
        <v>ok</v>
      </c>
      <c r="S55" s="67" t="str">
        <f t="shared" si="17"/>
        <v>ok</v>
      </c>
      <c r="T55" s="67" t="str">
        <f t="shared" si="18"/>
        <v>ok</v>
      </c>
      <c r="U55" s="67" t="str">
        <f t="shared" si="19"/>
        <v>ok</v>
      </c>
      <c r="V55" s="67" t="str">
        <f t="shared" si="20"/>
        <v>ok</v>
      </c>
      <c r="W55" s="67" t="str">
        <f t="shared" si="21"/>
        <v>ok</v>
      </c>
      <c r="X55" s="67" t="str">
        <f t="shared" si="22"/>
        <v>ok</v>
      </c>
      <c r="Y55" s="67" t="str">
        <f t="shared" si="23"/>
        <v>ok</v>
      </c>
      <c r="Z55" s="67" t="str">
        <f t="shared" si="24"/>
        <v>ok</v>
      </c>
      <c r="AA55" s="67" t="str">
        <f t="shared" si="25"/>
        <v>ok</v>
      </c>
      <c r="AB55" s="67" t="str">
        <f t="shared" si="26"/>
        <v>ok</v>
      </c>
      <c r="AC55" s="67" t="str">
        <f t="shared" si="27"/>
        <v>ok</v>
      </c>
      <c r="AD55" s="67" t="str">
        <f t="shared" si="28"/>
        <v>ok</v>
      </c>
      <c r="AE55" s="67" t="str">
        <f t="shared" si="29"/>
        <v>ok</v>
      </c>
      <c r="AF55" s="5"/>
      <c r="AG55" s="25"/>
      <c r="AH55" s="10"/>
      <c r="AI55" s="10"/>
      <c r="AJ55" s="12" t="s">
        <v>5</v>
      </c>
      <c r="AK55" s="25"/>
      <c r="AL55" s="25"/>
      <c r="AM55" s="25"/>
    </row>
    <row r="56" spans="1:39" s="6" customFormat="1" ht="116.25" thickTop="1" thickBot="1" x14ac:dyDescent="0.25">
      <c r="A56" s="11">
        <v>30</v>
      </c>
      <c r="B56" s="43" t="str">
        <f t="shared" si="15"/>
        <v>ok</v>
      </c>
      <c r="C56" s="39" t="s">
        <v>318</v>
      </c>
      <c r="D56" s="73" t="s">
        <v>159</v>
      </c>
      <c r="E56" s="73" t="s">
        <v>160</v>
      </c>
      <c r="F56" s="73" t="s">
        <v>161</v>
      </c>
      <c r="G56" s="36"/>
      <c r="H56" s="34" t="s">
        <v>434</v>
      </c>
      <c r="I56" s="111" t="s">
        <v>463</v>
      </c>
      <c r="J56" s="73" t="s">
        <v>320</v>
      </c>
      <c r="K56" s="73" t="s">
        <v>359</v>
      </c>
      <c r="L56" s="35" t="s">
        <v>166</v>
      </c>
      <c r="M56" s="36" t="s">
        <v>348</v>
      </c>
      <c r="N56" s="36"/>
      <c r="O56" s="34" t="s">
        <v>435</v>
      </c>
      <c r="P56" s="46" t="s">
        <v>436</v>
      </c>
      <c r="Q56" s="60"/>
      <c r="R56" s="67" t="str">
        <f t="shared" si="16"/>
        <v>ok</v>
      </c>
      <c r="S56" s="67" t="str">
        <f t="shared" si="17"/>
        <v>ok</v>
      </c>
      <c r="T56" s="67" t="str">
        <f t="shared" si="18"/>
        <v>ok</v>
      </c>
      <c r="U56" s="67" t="str">
        <f t="shared" si="19"/>
        <v>ok</v>
      </c>
      <c r="V56" s="67" t="str">
        <f t="shared" si="20"/>
        <v>ok</v>
      </c>
      <c r="W56" s="67" t="str">
        <f t="shared" si="21"/>
        <v>ok</v>
      </c>
      <c r="X56" s="67" t="str">
        <f t="shared" si="22"/>
        <v>ok</v>
      </c>
      <c r="Y56" s="67" t="str">
        <f t="shared" si="23"/>
        <v>ok</v>
      </c>
      <c r="Z56" s="67" t="str">
        <f t="shared" si="24"/>
        <v>ok</v>
      </c>
      <c r="AA56" s="67" t="str">
        <f t="shared" si="25"/>
        <v>ok</v>
      </c>
      <c r="AB56" s="67" t="str">
        <f t="shared" si="26"/>
        <v>ok</v>
      </c>
      <c r="AC56" s="67" t="str">
        <f t="shared" si="27"/>
        <v>ok</v>
      </c>
      <c r="AD56" s="67" t="str">
        <f t="shared" si="28"/>
        <v>ok</v>
      </c>
      <c r="AE56" s="67" t="str">
        <f t="shared" si="29"/>
        <v>ok</v>
      </c>
      <c r="AF56" s="5"/>
      <c r="AG56" s="10"/>
      <c r="AH56" s="10"/>
      <c r="AI56" s="10"/>
      <c r="AJ56" s="12" t="s">
        <v>5</v>
      </c>
      <c r="AK56" s="25"/>
      <c r="AL56" s="25"/>
      <c r="AM56" s="25"/>
    </row>
    <row r="57" spans="1:39" s="6" customFormat="1" ht="116.25" thickTop="1" thickBot="1" x14ac:dyDescent="0.25">
      <c r="A57" s="11">
        <v>28</v>
      </c>
      <c r="B57" s="43" t="str">
        <f t="shared" si="15"/>
        <v>ok</v>
      </c>
      <c r="C57" s="39" t="s">
        <v>318</v>
      </c>
      <c r="D57" s="73" t="s">
        <v>159</v>
      </c>
      <c r="E57" s="73" t="s">
        <v>160</v>
      </c>
      <c r="F57" s="73" t="s">
        <v>161</v>
      </c>
      <c r="G57" s="36"/>
      <c r="H57" s="34" t="s">
        <v>434</v>
      </c>
      <c r="I57" s="95" t="s">
        <v>463</v>
      </c>
      <c r="J57" s="73" t="s">
        <v>320</v>
      </c>
      <c r="K57" s="73" t="s">
        <v>358</v>
      </c>
      <c r="L57" s="35" t="s">
        <v>162</v>
      </c>
      <c r="M57" s="36" t="s">
        <v>348</v>
      </c>
      <c r="N57" s="36"/>
      <c r="O57" s="34" t="s">
        <v>435</v>
      </c>
      <c r="P57" s="46" t="s">
        <v>436</v>
      </c>
      <c r="Q57" s="60"/>
      <c r="R57" s="67" t="str">
        <f t="shared" si="16"/>
        <v>ok</v>
      </c>
      <c r="S57" s="67" t="str">
        <f t="shared" si="17"/>
        <v>ok</v>
      </c>
      <c r="T57" s="67" t="str">
        <f t="shared" si="18"/>
        <v>ok</v>
      </c>
      <c r="U57" s="67" t="str">
        <f t="shared" si="19"/>
        <v>ok</v>
      </c>
      <c r="V57" s="67" t="str">
        <f t="shared" si="20"/>
        <v>ok</v>
      </c>
      <c r="W57" s="67" t="str">
        <f t="shared" si="21"/>
        <v>ok</v>
      </c>
      <c r="X57" s="67" t="str">
        <f t="shared" si="22"/>
        <v>ok</v>
      </c>
      <c r="Y57" s="67" t="str">
        <f t="shared" si="23"/>
        <v>ok</v>
      </c>
      <c r="Z57" s="67" t="str">
        <f t="shared" si="24"/>
        <v>ok</v>
      </c>
      <c r="AA57" s="67" t="str">
        <f t="shared" si="25"/>
        <v>ok</v>
      </c>
      <c r="AB57" s="67" t="str">
        <f t="shared" si="26"/>
        <v>ok</v>
      </c>
      <c r="AC57" s="67" t="str">
        <f t="shared" si="27"/>
        <v>ok</v>
      </c>
      <c r="AD57" s="67" t="str">
        <f t="shared" si="28"/>
        <v>ok</v>
      </c>
      <c r="AE57" s="67" t="str">
        <f t="shared" si="29"/>
        <v>ok</v>
      </c>
      <c r="AF57" s="5"/>
      <c r="AG57" s="10"/>
      <c r="AH57" s="10"/>
      <c r="AI57" s="10"/>
      <c r="AJ57" s="12" t="s">
        <v>5</v>
      </c>
      <c r="AK57" s="25"/>
      <c r="AL57" s="25"/>
      <c r="AM57" s="25"/>
    </row>
    <row r="58" spans="1:39" s="6" customFormat="1" ht="116.25" thickTop="1" thickBot="1" x14ac:dyDescent="0.25">
      <c r="A58" s="11">
        <v>34</v>
      </c>
      <c r="B58" s="43" t="str">
        <f t="shared" si="15"/>
        <v>ok</v>
      </c>
      <c r="C58" s="39" t="s">
        <v>318</v>
      </c>
      <c r="D58" s="73" t="s">
        <v>159</v>
      </c>
      <c r="E58" s="73" t="s">
        <v>160</v>
      </c>
      <c r="F58" s="73" t="s">
        <v>161</v>
      </c>
      <c r="G58" s="36"/>
      <c r="H58" s="34" t="s">
        <v>434</v>
      </c>
      <c r="I58" s="95" t="s">
        <v>463</v>
      </c>
      <c r="J58" s="73" t="s">
        <v>320</v>
      </c>
      <c r="K58" s="73" t="s">
        <v>361</v>
      </c>
      <c r="L58" s="35" t="s">
        <v>168</v>
      </c>
      <c r="M58" s="36" t="s">
        <v>348</v>
      </c>
      <c r="N58" s="36"/>
      <c r="O58" s="34" t="s">
        <v>435</v>
      </c>
      <c r="P58" s="46" t="s">
        <v>436</v>
      </c>
      <c r="Q58" s="60"/>
      <c r="R58" s="67" t="str">
        <f t="shared" si="16"/>
        <v>ok</v>
      </c>
      <c r="S58" s="67" t="str">
        <f t="shared" si="17"/>
        <v>ok</v>
      </c>
      <c r="T58" s="67" t="str">
        <f t="shared" si="18"/>
        <v>ok</v>
      </c>
      <c r="U58" s="67" t="str">
        <f t="shared" si="19"/>
        <v>ok</v>
      </c>
      <c r="V58" s="67" t="str">
        <f t="shared" si="20"/>
        <v>ok</v>
      </c>
      <c r="W58" s="67" t="str">
        <f t="shared" si="21"/>
        <v>ok</v>
      </c>
      <c r="X58" s="67" t="str">
        <f t="shared" si="22"/>
        <v>ok</v>
      </c>
      <c r="Y58" s="67" t="str">
        <f t="shared" si="23"/>
        <v>ok</v>
      </c>
      <c r="Z58" s="67" t="str">
        <f t="shared" si="24"/>
        <v>ok</v>
      </c>
      <c r="AA58" s="67" t="str">
        <f t="shared" si="25"/>
        <v>ok</v>
      </c>
      <c r="AB58" s="67" t="str">
        <f t="shared" si="26"/>
        <v>ok</v>
      </c>
      <c r="AC58" s="67" t="str">
        <f t="shared" si="27"/>
        <v>ok</v>
      </c>
      <c r="AD58" s="67" t="str">
        <f t="shared" si="28"/>
        <v>ok</v>
      </c>
      <c r="AE58" s="67" t="str">
        <f t="shared" si="29"/>
        <v>ok</v>
      </c>
      <c r="AF58" s="5"/>
      <c r="AG58" s="10"/>
      <c r="AH58" s="10"/>
      <c r="AI58" s="10"/>
      <c r="AJ58" s="12" t="s">
        <v>5</v>
      </c>
      <c r="AK58" s="25"/>
      <c r="AL58" s="25"/>
      <c r="AM58" s="25"/>
    </row>
    <row r="59" spans="1:39" s="6" customFormat="1" ht="116.25" thickTop="1" thickBot="1" x14ac:dyDescent="0.25">
      <c r="A59" s="11">
        <v>32</v>
      </c>
      <c r="B59" s="43" t="str">
        <f t="shared" si="15"/>
        <v>ok</v>
      </c>
      <c r="C59" s="39" t="s">
        <v>318</v>
      </c>
      <c r="D59" s="73" t="s">
        <v>159</v>
      </c>
      <c r="E59" s="73" t="s">
        <v>160</v>
      </c>
      <c r="F59" s="73" t="s">
        <v>161</v>
      </c>
      <c r="G59" s="36"/>
      <c r="H59" s="34" t="s">
        <v>434</v>
      </c>
      <c r="I59" s="104" t="s">
        <v>463</v>
      </c>
      <c r="J59" s="73" t="s">
        <v>320</v>
      </c>
      <c r="K59" s="73" t="s">
        <v>360</v>
      </c>
      <c r="L59" s="35" t="s">
        <v>167</v>
      </c>
      <c r="M59" s="36" t="s">
        <v>348</v>
      </c>
      <c r="N59" s="36"/>
      <c r="O59" s="34" t="s">
        <v>435</v>
      </c>
      <c r="P59" s="46" t="s">
        <v>436</v>
      </c>
      <c r="Q59" s="60"/>
      <c r="R59" s="67" t="str">
        <f t="shared" si="16"/>
        <v>ok</v>
      </c>
      <c r="S59" s="67" t="str">
        <f t="shared" si="17"/>
        <v>ok</v>
      </c>
      <c r="T59" s="67" t="str">
        <f t="shared" si="18"/>
        <v>ok</v>
      </c>
      <c r="U59" s="67" t="str">
        <f t="shared" si="19"/>
        <v>ok</v>
      </c>
      <c r="V59" s="67" t="str">
        <f t="shared" si="20"/>
        <v>ok</v>
      </c>
      <c r="W59" s="67" t="str">
        <f t="shared" si="21"/>
        <v>ok</v>
      </c>
      <c r="X59" s="67" t="str">
        <f t="shared" si="22"/>
        <v>ok</v>
      </c>
      <c r="Y59" s="67" t="str">
        <f t="shared" si="23"/>
        <v>ok</v>
      </c>
      <c r="Z59" s="67" t="str">
        <f t="shared" si="24"/>
        <v>ok</v>
      </c>
      <c r="AA59" s="67" t="str">
        <f t="shared" si="25"/>
        <v>ok</v>
      </c>
      <c r="AB59" s="67" t="str">
        <f t="shared" si="26"/>
        <v>ok</v>
      </c>
      <c r="AC59" s="67" t="str">
        <f t="shared" si="27"/>
        <v>ok</v>
      </c>
      <c r="AD59" s="67" t="str">
        <f t="shared" si="28"/>
        <v>ok</v>
      </c>
      <c r="AE59" s="67" t="str">
        <f t="shared" si="29"/>
        <v>ok</v>
      </c>
      <c r="AF59" s="5"/>
      <c r="AG59" s="10"/>
      <c r="AH59" s="10"/>
      <c r="AI59" s="10"/>
      <c r="AJ59" s="12" t="s">
        <v>5</v>
      </c>
      <c r="AK59" s="25"/>
      <c r="AL59" s="25"/>
      <c r="AM59" s="25"/>
    </row>
    <row r="60" spans="1:39" s="6" customFormat="1" ht="52.5" thickTop="1" thickBot="1" x14ac:dyDescent="0.25">
      <c r="A60" s="11">
        <v>134</v>
      </c>
      <c r="B60" s="43" t="str">
        <f t="shared" si="15"/>
        <v>ok</v>
      </c>
      <c r="C60" s="39" t="s">
        <v>318</v>
      </c>
      <c r="D60" s="73" t="s">
        <v>159</v>
      </c>
      <c r="E60" s="73" t="s">
        <v>160</v>
      </c>
      <c r="F60" s="73" t="s">
        <v>161</v>
      </c>
      <c r="G60" s="36"/>
      <c r="H60" s="34" t="s">
        <v>434</v>
      </c>
      <c r="I60" s="73" t="s">
        <v>336</v>
      </c>
      <c r="J60" s="73" t="s">
        <v>320</v>
      </c>
      <c r="K60" s="73" t="s">
        <v>462</v>
      </c>
      <c r="L60" s="35" t="s">
        <v>281</v>
      </c>
      <c r="M60" s="36" t="s">
        <v>348</v>
      </c>
      <c r="N60" s="36"/>
      <c r="O60" s="34" t="s">
        <v>435</v>
      </c>
      <c r="P60" s="46" t="s">
        <v>436</v>
      </c>
      <c r="Q60" s="60"/>
      <c r="R60" s="67" t="str">
        <f t="shared" si="16"/>
        <v>ok</v>
      </c>
      <c r="S60" s="67" t="str">
        <f t="shared" si="17"/>
        <v>ok</v>
      </c>
      <c r="T60" s="67" t="str">
        <f t="shared" si="18"/>
        <v>ok</v>
      </c>
      <c r="U60" s="67" t="str">
        <f t="shared" si="19"/>
        <v>ok</v>
      </c>
      <c r="V60" s="67" t="str">
        <f t="shared" si="20"/>
        <v>ok</v>
      </c>
      <c r="W60" s="67" t="str">
        <f t="shared" si="21"/>
        <v>ok</v>
      </c>
      <c r="X60" s="67" t="str">
        <f t="shared" si="22"/>
        <v>ok</v>
      </c>
      <c r="Y60" s="67" t="str">
        <f t="shared" si="23"/>
        <v>ok</v>
      </c>
      <c r="Z60" s="67" t="str">
        <f t="shared" si="24"/>
        <v>ok</v>
      </c>
      <c r="AA60" s="67" t="str">
        <f t="shared" si="25"/>
        <v>ok</v>
      </c>
      <c r="AB60" s="67" t="str">
        <f t="shared" si="26"/>
        <v>ok</v>
      </c>
      <c r="AC60" s="67" t="str">
        <f t="shared" si="27"/>
        <v>ok</v>
      </c>
      <c r="AD60" s="67" t="str">
        <f t="shared" si="28"/>
        <v>ok</v>
      </c>
      <c r="AE60" s="67" t="str">
        <f t="shared" si="29"/>
        <v>ok</v>
      </c>
      <c r="AF60" s="5"/>
      <c r="AG60" s="10"/>
      <c r="AH60" s="10"/>
      <c r="AI60" s="10"/>
      <c r="AJ60" s="12" t="s">
        <v>5</v>
      </c>
      <c r="AK60" s="25"/>
      <c r="AL60" s="25"/>
      <c r="AM60" s="25"/>
    </row>
    <row r="61" spans="1:39" s="6" customFormat="1" ht="39.75" thickTop="1" thickBot="1" x14ac:dyDescent="0.25">
      <c r="A61" s="11">
        <v>117</v>
      </c>
      <c r="B61" s="43" t="str">
        <f t="shared" ref="B61:B90" si="30">IF(COUNTIF(R61:AE61,"")=No_of_Columns,"",IF(COUNTIF(R61:AE61,"ok")=No_of_Columns,"ok","Incomplete"))</f>
        <v>ok</v>
      </c>
      <c r="C61" s="39" t="s">
        <v>318</v>
      </c>
      <c r="D61" s="73" t="s">
        <v>264</v>
      </c>
      <c r="E61" s="73" t="s">
        <v>265</v>
      </c>
      <c r="F61" s="73" t="s">
        <v>266</v>
      </c>
      <c r="G61" s="36"/>
      <c r="H61" s="34" t="s">
        <v>434</v>
      </c>
      <c r="I61" s="73" t="s">
        <v>336</v>
      </c>
      <c r="J61" s="73" t="s">
        <v>320</v>
      </c>
      <c r="K61" s="73" t="s">
        <v>454</v>
      </c>
      <c r="L61" s="35" t="s">
        <v>267</v>
      </c>
      <c r="M61" s="36" t="s">
        <v>347</v>
      </c>
      <c r="N61" s="36"/>
      <c r="O61" s="34" t="s">
        <v>435</v>
      </c>
      <c r="P61" s="46" t="s">
        <v>436</v>
      </c>
      <c r="Q61" s="60"/>
      <c r="R61" s="67" t="str">
        <f t="shared" ref="R61:R90" si="31">IF(COUNTA($C61:$P61)=0,"",IF(ISBLANK($C61),"Empty cell",IF(OR($C61="I",$C61="R",$C61="T"),"ok","Entry should be one of 'I', 'R', or 'T'")))</f>
        <v>ok</v>
      </c>
      <c r="S61" s="67" t="str">
        <f t="shared" ref="S61:S90" si="32">IF(COUNTA($C61:$P61)=0,"",IF(ISBLANK(D61),"Empty cell","ok"))</f>
        <v>ok</v>
      </c>
      <c r="T61" s="67" t="str">
        <f t="shared" ref="T61:T90" si="33">IF(COUNTA($C61:$P61)=0,"",IF(ISBLANK(E61),"Empty cell","ok"))</f>
        <v>ok</v>
      </c>
      <c r="U61" s="67" t="str">
        <f t="shared" ref="U61:U90" si="34">IF(COUNTA($C61:$P61)=0,"",IF(ISBLANK(F61),"Empty cell",IF(IF(ISERROR(FIND("@",F61)),1,0)+IF(ISERROR(FIND(".",F61)),1,0)&gt;0,"Entry is not an email address","ok")))</f>
        <v>ok</v>
      </c>
      <c r="V61" s="67" t="str">
        <f t="shared" ref="V61:V90" si="35">IF(COUNTA($C61:$P61)=0,"",IF(G61="D",IF(ISBLANK(H61),"ok","Entries should not be made in both columns"),IF(ISBLANK(G61),IF(ISBLANK(H61),"Empty cell","ok"),"Entry should be 'D'")))</f>
        <v>ok</v>
      </c>
      <c r="W61" s="67" t="str">
        <f t="shared" ref="W61:W90" si="36">IF(COUNTA($C61:$P61)=0,"",IF(G61="D",IF(ISBLANK(H61),"ok","Entries should not be made in both columns"),IF(ISBLANK(G61),IF(ISBLANK(H61),"Empty cell","ok"),IF(ISBLANK(H61),"ok","Entries should not be made in both columns"))))</f>
        <v>ok</v>
      </c>
      <c r="X61" s="67" t="str">
        <f t="shared" ref="X61:X90" si="37">IF(COUNTA($C61:$P61)=0,"",IF(ISBLANK($I61),"Empty cell","ok"))</f>
        <v>ok</v>
      </c>
      <c r="Y61" s="67" t="str">
        <f t="shared" ref="Y61:Y90" si="38">IF(COUNTA($C61:$P61)=0,"",IF(ISBLANK($J61),"Empty cell","ok"))</f>
        <v>ok</v>
      </c>
      <c r="Z61" s="67" t="str">
        <f t="shared" ref="Z61:Z90" si="39">IF(COUNTA($C61:$P61)=0,"",IF(ISBLANK($K61),"Empty cell","ok"))</f>
        <v>ok</v>
      </c>
      <c r="AA61" s="67" t="str">
        <f t="shared" ref="AA61:AA90" si="40">IF(COUNTA($C61:$P61)=0,"",IF(ISBLANK($L61),"Empty cell","ok"))</f>
        <v>ok</v>
      </c>
      <c r="AB61" s="67" t="str">
        <f t="shared" ref="AB61:AB90" si="41">IF(COUNTA($C61:$P61)=0,"",IF(C61="T",IF(ISBLANK($M61),"ok","No entry should be made"),IF(ISBLANK($M61),"Empty cell",IF(OR($M61="V",$M61="NV"),"ok","Entry should be one of 'V' or 'NV'"))))</f>
        <v>ok</v>
      </c>
      <c r="AC61" s="67" t="str">
        <f t="shared" ref="AC61:AC90" si="42">IF(COUNTA($C61:$P61)=0,"",IF(C61="T",IF(ISBLANK($N61),"ok","No entry should be made"),IF(N61="D",IF(ISBLANK(O61),"ok","Entries should not be made in both columns"),IF(ISBLANK(N61),IF(ISBLANK(O61),"Empty cell","ok"),"Entry should be 'D'"))))</f>
        <v>ok</v>
      </c>
      <c r="AD61" s="67" t="str">
        <f t="shared" ref="AD61:AD90" si="43">IF(COUNTA($C61:$P61)=0,"",IF(C61="T",IF(ISBLANK($O61),"ok","No entry should be made"),IF(N61="D",IF(ISBLANK(O61),"ok","Entries should not be made in both columns"),IF(ISBLANK(N61),IF(ISBLANK(O61),"Empty cell","ok"),IF(ISBLANK(O61),"ok","Entries should not be made in both columns")))))</f>
        <v>ok</v>
      </c>
      <c r="AE61" s="67" t="str">
        <f t="shared" ref="AE61:AE90" si="44">IF(COUNTA($C61:$P61)=0,"",IF(C61="T",IF(ISBLANK($P61),"ok","No entry should be made"),IF(ISBLANK($P61),"Empty cell","ok")))</f>
        <v>ok</v>
      </c>
      <c r="AF61" s="5"/>
      <c r="AG61" s="10"/>
      <c r="AH61" s="10"/>
      <c r="AI61" s="10"/>
      <c r="AJ61" s="12" t="s">
        <v>5</v>
      </c>
      <c r="AK61" s="25"/>
      <c r="AL61" s="25"/>
      <c r="AM61" s="25"/>
    </row>
    <row r="62" spans="1:39" s="6" customFormat="1" ht="39.75" thickTop="1" thickBot="1" x14ac:dyDescent="0.25">
      <c r="A62" s="11">
        <v>118</v>
      </c>
      <c r="B62" s="43" t="str">
        <f t="shared" si="30"/>
        <v>ok</v>
      </c>
      <c r="C62" s="39" t="s">
        <v>318</v>
      </c>
      <c r="D62" s="73" t="s">
        <v>264</v>
      </c>
      <c r="E62" s="73" t="s">
        <v>265</v>
      </c>
      <c r="F62" s="73" t="s">
        <v>266</v>
      </c>
      <c r="G62" s="36"/>
      <c r="H62" s="34" t="s">
        <v>434</v>
      </c>
      <c r="I62" s="73" t="s">
        <v>336</v>
      </c>
      <c r="J62" s="73" t="s">
        <v>320</v>
      </c>
      <c r="K62" s="73" t="s">
        <v>455</v>
      </c>
      <c r="L62" s="35" t="s">
        <v>268</v>
      </c>
      <c r="M62" s="36" t="s">
        <v>347</v>
      </c>
      <c r="N62" s="36"/>
      <c r="O62" s="34" t="s">
        <v>435</v>
      </c>
      <c r="P62" s="46" t="s">
        <v>436</v>
      </c>
      <c r="Q62" s="60"/>
      <c r="R62" s="67" t="str">
        <f t="shared" si="31"/>
        <v>ok</v>
      </c>
      <c r="S62" s="67" t="str">
        <f t="shared" si="32"/>
        <v>ok</v>
      </c>
      <c r="T62" s="67" t="str">
        <f t="shared" si="33"/>
        <v>ok</v>
      </c>
      <c r="U62" s="67" t="str">
        <f t="shared" si="34"/>
        <v>ok</v>
      </c>
      <c r="V62" s="67" t="str">
        <f t="shared" si="35"/>
        <v>ok</v>
      </c>
      <c r="W62" s="67" t="str">
        <f t="shared" si="36"/>
        <v>ok</v>
      </c>
      <c r="X62" s="67" t="str">
        <f t="shared" si="37"/>
        <v>ok</v>
      </c>
      <c r="Y62" s="67" t="str">
        <f t="shared" si="38"/>
        <v>ok</v>
      </c>
      <c r="Z62" s="67" t="str">
        <f t="shared" si="39"/>
        <v>ok</v>
      </c>
      <c r="AA62" s="67" t="str">
        <f t="shared" si="40"/>
        <v>ok</v>
      </c>
      <c r="AB62" s="67" t="str">
        <f t="shared" si="41"/>
        <v>ok</v>
      </c>
      <c r="AC62" s="67" t="str">
        <f t="shared" si="42"/>
        <v>ok</v>
      </c>
      <c r="AD62" s="67" t="str">
        <f t="shared" si="43"/>
        <v>ok</v>
      </c>
      <c r="AE62" s="67" t="str">
        <f t="shared" si="44"/>
        <v>ok</v>
      </c>
      <c r="AF62" s="5"/>
      <c r="AG62" s="10"/>
      <c r="AH62" s="10"/>
      <c r="AI62" s="10"/>
      <c r="AJ62" s="12" t="s">
        <v>5</v>
      </c>
      <c r="AK62" s="25"/>
      <c r="AL62" s="25"/>
      <c r="AM62" s="25"/>
    </row>
    <row r="63" spans="1:39" s="6" customFormat="1" ht="39.75" thickTop="1" thickBot="1" x14ac:dyDescent="0.25">
      <c r="A63" s="11">
        <v>120</v>
      </c>
      <c r="B63" s="43" t="str">
        <f t="shared" si="30"/>
        <v>ok</v>
      </c>
      <c r="C63" s="39" t="s">
        <v>318</v>
      </c>
      <c r="D63" s="73" t="s">
        <v>264</v>
      </c>
      <c r="E63" s="73" t="s">
        <v>265</v>
      </c>
      <c r="F63" s="73" t="s">
        <v>266</v>
      </c>
      <c r="G63" s="36"/>
      <c r="H63" s="34" t="s">
        <v>434</v>
      </c>
      <c r="I63" s="73" t="s">
        <v>336</v>
      </c>
      <c r="J63" s="73" t="s">
        <v>320</v>
      </c>
      <c r="K63" s="73" t="s">
        <v>401</v>
      </c>
      <c r="L63" s="35" t="s">
        <v>270</v>
      </c>
      <c r="M63" s="36" t="s">
        <v>347</v>
      </c>
      <c r="N63" s="36"/>
      <c r="O63" s="34" t="s">
        <v>435</v>
      </c>
      <c r="P63" s="46" t="s">
        <v>436</v>
      </c>
      <c r="Q63" s="60"/>
      <c r="R63" s="67" t="str">
        <f t="shared" si="31"/>
        <v>ok</v>
      </c>
      <c r="S63" s="67" t="str">
        <f t="shared" si="32"/>
        <v>ok</v>
      </c>
      <c r="T63" s="67" t="str">
        <f t="shared" si="33"/>
        <v>ok</v>
      </c>
      <c r="U63" s="67" t="str">
        <f t="shared" si="34"/>
        <v>ok</v>
      </c>
      <c r="V63" s="67" t="str">
        <f t="shared" si="35"/>
        <v>ok</v>
      </c>
      <c r="W63" s="67" t="str">
        <f t="shared" si="36"/>
        <v>ok</v>
      </c>
      <c r="X63" s="67" t="str">
        <f t="shared" si="37"/>
        <v>ok</v>
      </c>
      <c r="Y63" s="67" t="str">
        <f t="shared" si="38"/>
        <v>ok</v>
      </c>
      <c r="Z63" s="67" t="str">
        <f t="shared" si="39"/>
        <v>ok</v>
      </c>
      <c r="AA63" s="67" t="str">
        <f t="shared" si="40"/>
        <v>ok</v>
      </c>
      <c r="AB63" s="67" t="str">
        <f t="shared" si="41"/>
        <v>ok</v>
      </c>
      <c r="AC63" s="67" t="str">
        <f t="shared" si="42"/>
        <v>ok</v>
      </c>
      <c r="AD63" s="67" t="str">
        <f t="shared" si="43"/>
        <v>ok</v>
      </c>
      <c r="AE63" s="67" t="str">
        <f t="shared" si="44"/>
        <v>ok</v>
      </c>
      <c r="AF63" s="5"/>
      <c r="AG63" s="10"/>
      <c r="AH63" s="10"/>
      <c r="AI63" s="10"/>
      <c r="AJ63" s="12" t="s">
        <v>5</v>
      </c>
      <c r="AK63" s="25"/>
      <c r="AL63" s="25"/>
      <c r="AM63" s="25"/>
    </row>
    <row r="64" spans="1:39" s="6" customFormat="1" ht="39.75" thickTop="1" thickBot="1" x14ac:dyDescent="0.25">
      <c r="A64" s="11">
        <v>119</v>
      </c>
      <c r="B64" s="43" t="str">
        <f t="shared" si="30"/>
        <v>ok</v>
      </c>
      <c r="C64" s="39" t="s">
        <v>318</v>
      </c>
      <c r="D64" s="73" t="s">
        <v>264</v>
      </c>
      <c r="E64" s="73" t="s">
        <v>265</v>
      </c>
      <c r="F64" s="73" t="s">
        <v>266</v>
      </c>
      <c r="G64" s="36"/>
      <c r="H64" s="34" t="s">
        <v>434</v>
      </c>
      <c r="I64" s="73" t="s">
        <v>336</v>
      </c>
      <c r="J64" s="73" t="s">
        <v>320</v>
      </c>
      <c r="K64" s="73" t="s">
        <v>400</v>
      </c>
      <c r="L64" s="35" t="s">
        <v>269</v>
      </c>
      <c r="M64" s="36" t="s">
        <v>347</v>
      </c>
      <c r="N64" s="36"/>
      <c r="O64" s="34" t="s">
        <v>435</v>
      </c>
      <c r="P64" s="46" t="s">
        <v>436</v>
      </c>
      <c r="Q64" s="60"/>
      <c r="R64" s="67" t="str">
        <f t="shared" si="31"/>
        <v>ok</v>
      </c>
      <c r="S64" s="67" t="str">
        <f t="shared" si="32"/>
        <v>ok</v>
      </c>
      <c r="T64" s="67" t="str">
        <f t="shared" si="33"/>
        <v>ok</v>
      </c>
      <c r="U64" s="67" t="str">
        <f t="shared" si="34"/>
        <v>ok</v>
      </c>
      <c r="V64" s="67" t="str">
        <f t="shared" si="35"/>
        <v>ok</v>
      </c>
      <c r="W64" s="67" t="str">
        <f t="shared" si="36"/>
        <v>ok</v>
      </c>
      <c r="X64" s="67" t="str">
        <f t="shared" si="37"/>
        <v>ok</v>
      </c>
      <c r="Y64" s="67" t="str">
        <f t="shared" si="38"/>
        <v>ok</v>
      </c>
      <c r="Z64" s="67" t="str">
        <f t="shared" si="39"/>
        <v>ok</v>
      </c>
      <c r="AA64" s="67" t="str">
        <f t="shared" si="40"/>
        <v>ok</v>
      </c>
      <c r="AB64" s="67" t="str">
        <f t="shared" si="41"/>
        <v>ok</v>
      </c>
      <c r="AC64" s="67" t="str">
        <f t="shared" si="42"/>
        <v>ok</v>
      </c>
      <c r="AD64" s="67" t="str">
        <f t="shared" si="43"/>
        <v>ok</v>
      </c>
      <c r="AE64" s="67" t="str">
        <f t="shared" si="44"/>
        <v>ok</v>
      </c>
      <c r="AF64" s="5"/>
      <c r="AG64" s="10"/>
      <c r="AH64" s="10"/>
      <c r="AI64" s="10"/>
      <c r="AJ64" s="12" t="s">
        <v>5</v>
      </c>
      <c r="AK64" s="25"/>
      <c r="AL64" s="25"/>
      <c r="AM64" s="25"/>
    </row>
    <row r="65" spans="1:39" s="6" customFormat="1" ht="78" thickTop="1" thickBot="1" x14ac:dyDescent="0.25">
      <c r="A65" s="11">
        <v>24</v>
      </c>
      <c r="B65" s="43" t="str">
        <f t="shared" si="30"/>
        <v>ok</v>
      </c>
      <c r="C65" s="39" t="s">
        <v>318</v>
      </c>
      <c r="D65" s="73" t="s">
        <v>148</v>
      </c>
      <c r="E65" s="73" t="s">
        <v>149</v>
      </c>
      <c r="F65" s="73" t="s">
        <v>150</v>
      </c>
      <c r="G65" s="36"/>
      <c r="H65" s="34" t="s">
        <v>434</v>
      </c>
      <c r="I65" s="73" t="s">
        <v>322</v>
      </c>
      <c r="J65" s="73" t="s">
        <v>320</v>
      </c>
      <c r="K65" s="73" t="s">
        <v>452</v>
      </c>
      <c r="L65" s="35" t="s">
        <v>156</v>
      </c>
      <c r="M65" s="36" t="s">
        <v>348</v>
      </c>
      <c r="N65" s="36"/>
      <c r="O65" s="34" t="s">
        <v>435</v>
      </c>
      <c r="P65" s="46" t="s">
        <v>436</v>
      </c>
      <c r="Q65" s="60"/>
      <c r="R65" s="67" t="str">
        <f t="shared" si="31"/>
        <v>ok</v>
      </c>
      <c r="S65" s="67" t="str">
        <f t="shared" si="32"/>
        <v>ok</v>
      </c>
      <c r="T65" s="67" t="str">
        <f t="shared" si="33"/>
        <v>ok</v>
      </c>
      <c r="U65" s="67" t="str">
        <f t="shared" si="34"/>
        <v>ok</v>
      </c>
      <c r="V65" s="67" t="str">
        <f t="shared" si="35"/>
        <v>ok</v>
      </c>
      <c r="W65" s="67" t="str">
        <f t="shared" si="36"/>
        <v>ok</v>
      </c>
      <c r="X65" s="67" t="str">
        <f t="shared" si="37"/>
        <v>ok</v>
      </c>
      <c r="Y65" s="67" t="str">
        <f t="shared" si="38"/>
        <v>ok</v>
      </c>
      <c r="Z65" s="67" t="str">
        <f t="shared" si="39"/>
        <v>ok</v>
      </c>
      <c r="AA65" s="67" t="str">
        <f t="shared" si="40"/>
        <v>ok</v>
      </c>
      <c r="AB65" s="67" t="str">
        <f t="shared" si="41"/>
        <v>ok</v>
      </c>
      <c r="AC65" s="67" t="str">
        <f t="shared" si="42"/>
        <v>ok</v>
      </c>
      <c r="AD65" s="67" t="str">
        <f t="shared" si="43"/>
        <v>ok</v>
      </c>
      <c r="AE65" s="67" t="str">
        <f t="shared" si="44"/>
        <v>ok</v>
      </c>
      <c r="AF65" s="5"/>
      <c r="AG65" s="10"/>
      <c r="AH65" s="10"/>
      <c r="AI65" s="10"/>
      <c r="AJ65" s="12" t="s">
        <v>5</v>
      </c>
      <c r="AK65" s="25"/>
      <c r="AL65" s="25"/>
      <c r="AM65" s="25"/>
    </row>
    <row r="66" spans="1:39" s="6" customFormat="1" ht="90.75" thickTop="1" thickBot="1" x14ac:dyDescent="0.25">
      <c r="A66" s="11">
        <v>19</v>
      </c>
      <c r="B66" s="43" t="str">
        <f t="shared" si="30"/>
        <v>ok</v>
      </c>
      <c r="C66" s="39" t="s">
        <v>318</v>
      </c>
      <c r="D66" s="73" t="s">
        <v>148</v>
      </c>
      <c r="E66" s="73" t="s">
        <v>149</v>
      </c>
      <c r="F66" s="73" t="s">
        <v>150</v>
      </c>
      <c r="G66" s="36"/>
      <c r="H66" s="34" t="s">
        <v>434</v>
      </c>
      <c r="I66" s="73" t="s">
        <v>322</v>
      </c>
      <c r="J66" s="73" t="s">
        <v>320</v>
      </c>
      <c r="K66" s="73" t="s">
        <v>356</v>
      </c>
      <c r="L66" s="35" t="s">
        <v>151</v>
      </c>
      <c r="M66" s="36" t="s">
        <v>348</v>
      </c>
      <c r="N66" s="36"/>
      <c r="O66" s="34" t="s">
        <v>435</v>
      </c>
      <c r="P66" s="46" t="s">
        <v>436</v>
      </c>
      <c r="Q66" s="60"/>
      <c r="R66" s="67" t="str">
        <f t="shared" si="31"/>
        <v>ok</v>
      </c>
      <c r="S66" s="67" t="str">
        <f t="shared" si="32"/>
        <v>ok</v>
      </c>
      <c r="T66" s="67" t="str">
        <f t="shared" si="33"/>
        <v>ok</v>
      </c>
      <c r="U66" s="67" t="str">
        <f t="shared" si="34"/>
        <v>ok</v>
      </c>
      <c r="V66" s="67" t="str">
        <f t="shared" si="35"/>
        <v>ok</v>
      </c>
      <c r="W66" s="67" t="str">
        <f t="shared" si="36"/>
        <v>ok</v>
      </c>
      <c r="X66" s="67" t="str">
        <f t="shared" si="37"/>
        <v>ok</v>
      </c>
      <c r="Y66" s="67" t="str">
        <f t="shared" si="38"/>
        <v>ok</v>
      </c>
      <c r="Z66" s="67" t="str">
        <f t="shared" si="39"/>
        <v>ok</v>
      </c>
      <c r="AA66" s="67" t="str">
        <f t="shared" si="40"/>
        <v>ok</v>
      </c>
      <c r="AB66" s="67" t="str">
        <f t="shared" si="41"/>
        <v>ok</v>
      </c>
      <c r="AC66" s="67" t="str">
        <f t="shared" si="42"/>
        <v>ok</v>
      </c>
      <c r="AD66" s="67" t="str">
        <f t="shared" si="43"/>
        <v>ok</v>
      </c>
      <c r="AE66" s="67" t="str">
        <f t="shared" si="44"/>
        <v>ok</v>
      </c>
      <c r="AF66" s="5"/>
      <c r="AG66" s="10"/>
      <c r="AH66" s="10"/>
      <c r="AI66" s="10"/>
      <c r="AJ66" s="12" t="s">
        <v>5</v>
      </c>
      <c r="AK66" s="25"/>
      <c r="AL66" s="25"/>
      <c r="AM66" s="25"/>
    </row>
    <row r="67" spans="1:39" s="6" customFormat="1" ht="116.25" thickTop="1" thickBot="1" x14ac:dyDescent="0.25">
      <c r="A67" s="11">
        <v>121</v>
      </c>
      <c r="B67" s="43" t="str">
        <f t="shared" si="30"/>
        <v>ok</v>
      </c>
      <c r="C67" s="39" t="s">
        <v>318</v>
      </c>
      <c r="D67" s="73" t="s">
        <v>163</v>
      </c>
      <c r="E67" s="73" t="s">
        <v>164</v>
      </c>
      <c r="F67" s="73" t="s">
        <v>165</v>
      </c>
      <c r="G67" s="36"/>
      <c r="H67" s="34" t="s">
        <v>434</v>
      </c>
      <c r="I67" s="73" t="s">
        <v>323</v>
      </c>
      <c r="J67" s="73" t="s">
        <v>320</v>
      </c>
      <c r="K67" s="73" t="s">
        <v>359</v>
      </c>
      <c r="L67" s="35" t="s">
        <v>166</v>
      </c>
      <c r="M67" s="36" t="s">
        <v>347</v>
      </c>
      <c r="N67" s="36"/>
      <c r="O67" s="34" t="s">
        <v>435</v>
      </c>
      <c r="P67" s="46" t="s">
        <v>436</v>
      </c>
      <c r="Q67" s="60"/>
      <c r="R67" s="67" t="str">
        <f t="shared" si="31"/>
        <v>ok</v>
      </c>
      <c r="S67" s="67" t="str">
        <f t="shared" si="32"/>
        <v>ok</v>
      </c>
      <c r="T67" s="67" t="str">
        <f t="shared" si="33"/>
        <v>ok</v>
      </c>
      <c r="U67" s="67" t="str">
        <f t="shared" si="34"/>
        <v>ok</v>
      </c>
      <c r="V67" s="67" t="str">
        <f t="shared" si="35"/>
        <v>ok</v>
      </c>
      <c r="W67" s="67" t="str">
        <f t="shared" si="36"/>
        <v>ok</v>
      </c>
      <c r="X67" s="67" t="str">
        <f t="shared" si="37"/>
        <v>ok</v>
      </c>
      <c r="Y67" s="67" t="str">
        <f t="shared" si="38"/>
        <v>ok</v>
      </c>
      <c r="Z67" s="67" t="str">
        <f t="shared" si="39"/>
        <v>ok</v>
      </c>
      <c r="AA67" s="67" t="str">
        <f t="shared" si="40"/>
        <v>ok</v>
      </c>
      <c r="AB67" s="67" t="str">
        <f t="shared" si="41"/>
        <v>ok</v>
      </c>
      <c r="AC67" s="67" t="str">
        <f t="shared" si="42"/>
        <v>ok</v>
      </c>
      <c r="AD67" s="67" t="str">
        <f t="shared" si="43"/>
        <v>ok</v>
      </c>
      <c r="AE67" s="67" t="str">
        <f t="shared" si="44"/>
        <v>ok</v>
      </c>
      <c r="AF67" s="5"/>
      <c r="AG67" s="10"/>
      <c r="AH67" s="10"/>
      <c r="AI67" s="10"/>
      <c r="AJ67" s="12" t="s">
        <v>5</v>
      </c>
      <c r="AK67" s="25"/>
      <c r="AL67" s="25"/>
      <c r="AM67" s="25"/>
    </row>
    <row r="68" spans="1:39" s="6" customFormat="1" ht="116.25" thickTop="1" thickBot="1" x14ac:dyDescent="0.25">
      <c r="A68" s="11">
        <v>121</v>
      </c>
      <c r="B68" s="43" t="str">
        <f t="shared" si="30"/>
        <v>ok</v>
      </c>
      <c r="C68" s="39" t="s">
        <v>318</v>
      </c>
      <c r="D68" s="73" t="s">
        <v>163</v>
      </c>
      <c r="E68" s="73" t="s">
        <v>164</v>
      </c>
      <c r="F68" s="73" t="s">
        <v>165</v>
      </c>
      <c r="G68" s="36"/>
      <c r="H68" s="34" t="s">
        <v>434</v>
      </c>
      <c r="I68" s="73" t="s">
        <v>323</v>
      </c>
      <c r="J68" s="73" t="s">
        <v>320</v>
      </c>
      <c r="K68" s="73" t="s">
        <v>358</v>
      </c>
      <c r="L68" s="35" t="s">
        <v>162</v>
      </c>
      <c r="M68" s="36" t="s">
        <v>347</v>
      </c>
      <c r="N68" s="36"/>
      <c r="O68" s="34" t="s">
        <v>435</v>
      </c>
      <c r="P68" s="46" t="s">
        <v>436</v>
      </c>
      <c r="Q68" s="60"/>
      <c r="R68" s="67" t="str">
        <f t="shared" si="31"/>
        <v>ok</v>
      </c>
      <c r="S68" s="67" t="str">
        <f t="shared" si="32"/>
        <v>ok</v>
      </c>
      <c r="T68" s="67" t="str">
        <f t="shared" si="33"/>
        <v>ok</v>
      </c>
      <c r="U68" s="67" t="str">
        <f t="shared" si="34"/>
        <v>ok</v>
      </c>
      <c r="V68" s="67" t="str">
        <f t="shared" si="35"/>
        <v>ok</v>
      </c>
      <c r="W68" s="67" t="str">
        <f t="shared" si="36"/>
        <v>ok</v>
      </c>
      <c r="X68" s="67" t="str">
        <f t="shared" si="37"/>
        <v>ok</v>
      </c>
      <c r="Y68" s="67" t="str">
        <f t="shared" si="38"/>
        <v>ok</v>
      </c>
      <c r="Z68" s="67" t="str">
        <f t="shared" si="39"/>
        <v>ok</v>
      </c>
      <c r="AA68" s="67" t="str">
        <f t="shared" si="40"/>
        <v>ok</v>
      </c>
      <c r="AB68" s="67" t="str">
        <f t="shared" si="41"/>
        <v>ok</v>
      </c>
      <c r="AC68" s="67" t="str">
        <f t="shared" si="42"/>
        <v>ok</v>
      </c>
      <c r="AD68" s="67" t="str">
        <f t="shared" si="43"/>
        <v>ok</v>
      </c>
      <c r="AE68" s="67" t="str">
        <f t="shared" si="44"/>
        <v>ok</v>
      </c>
      <c r="AF68" s="5"/>
      <c r="AG68" s="10"/>
      <c r="AH68" s="10"/>
      <c r="AI68" s="10"/>
      <c r="AJ68" s="12" t="s">
        <v>5</v>
      </c>
      <c r="AK68" s="25"/>
      <c r="AL68" s="25"/>
      <c r="AM68" s="25"/>
    </row>
    <row r="69" spans="1:39" s="6" customFormat="1" ht="116.25" thickTop="1" thickBot="1" x14ac:dyDescent="0.25">
      <c r="A69" s="11">
        <v>106</v>
      </c>
      <c r="B69" s="43" t="str">
        <f t="shared" si="30"/>
        <v>ok</v>
      </c>
      <c r="C69" s="39" t="s">
        <v>318</v>
      </c>
      <c r="D69" s="73" t="s">
        <v>163</v>
      </c>
      <c r="E69" s="73" t="s">
        <v>164</v>
      </c>
      <c r="F69" s="73" t="s">
        <v>165</v>
      </c>
      <c r="G69" s="36"/>
      <c r="H69" s="34" t="s">
        <v>434</v>
      </c>
      <c r="I69" s="73" t="s">
        <v>323</v>
      </c>
      <c r="J69" s="73" t="s">
        <v>320</v>
      </c>
      <c r="K69" s="73" t="s">
        <v>360</v>
      </c>
      <c r="L69" s="35" t="s">
        <v>167</v>
      </c>
      <c r="M69" s="36" t="s">
        <v>347</v>
      </c>
      <c r="N69" s="36"/>
      <c r="O69" s="34" t="s">
        <v>435</v>
      </c>
      <c r="P69" s="46" t="s">
        <v>436</v>
      </c>
      <c r="Q69" s="60"/>
      <c r="R69" s="67" t="str">
        <f t="shared" si="31"/>
        <v>ok</v>
      </c>
      <c r="S69" s="67" t="str">
        <f t="shared" si="32"/>
        <v>ok</v>
      </c>
      <c r="T69" s="67" t="str">
        <f t="shared" si="33"/>
        <v>ok</v>
      </c>
      <c r="U69" s="67" t="str">
        <f t="shared" si="34"/>
        <v>ok</v>
      </c>
      <c r="V69" s="67" t="str">
        <f t="shared" si="35"/>
        <v>ok</v>
      </c>
      <c r="W69" s="67" t="str">
        <f t="shared" si="36"/>
        <v>ok</v>
      </c>
      <c r="X69" s="67" t="str">
        <f t="shared" si="37"/>
        <v>ok</v>
      </c>
      <c r="Y69" s="67" t="str">
        <f t="shared" si="38"/>
        <v>ok</v>
      </c>
      <c r="Z69" s="67" t="str">
        <f t="shared" si="39"/>
        <v>ok</v>
      </c>
      <c r="AA69" s="67" t="str">
        <f t="shared" si="40"/>
        <v>ok</v>
      </c>
      <c r="AB69" s="67" t="str">
        <f t="shared" si="41"/>
        <v>ok</v>
      </c>
      <c r="AC69" s="67" t="str">
        <f t="shared" si="42"/>
        <v>ok</v>
      </c>
      <c r="AD69" s="67" t="str">
        <f t="shared" si="43"/>
        <v>ok</v>
      </c>
      <c r="AE69" s="67" t="str">
        <f t="shared" si="44"/>
        <v>ok</v>
      </c>
      <c r="AF69" s="5"/>
      <c r="AG69" s="10"/>
      <c r="AH69" s="10"/>
      <c r="AI69" s="10"/>
      <c r="AJ69" s="12" t="s">
        <v>5</v>
      </c>
      <c r="AK69" s="25"/>
      <c r="AL69" s="25"/>
      <c r="AM69" s="25"/>
    </row>
    <row r="70" spans="1:39" s="6" customFormat="1" ht="39.75" thickTop="1" thickBot="1" x14ac:dyDescent="0.25">
      <c r="A70" s="11">
        <v>125</v>
      </c>
      <c r="B70" s="43" t="str">
        <f t="shared" si="30"/>
        <v>ok</v>
      </c>
      <c r="C70" s="39" t="s">
        <v>318</v>
      </c>
      <c r="D70" s="73" t="s">
        <v>163</v>
      </c>
      <c r="E70" s="73" t="s">
        <v>164</v>
      </c>
      <c r="F70" s="73" t="s">
        <v>165</v>
      </c>
      <c r="G70" s="36"/>
      <c r="H70" s="34" t="s">
        <v>434</v>
      </c>
      <c r="I70" s="73" t="s">
        <v>336</v>
      </c>
      <c r="J70" s="73" t="s">
        <v>320</v>
      </c>
      <c r="K70" s="73" t="s">
        <v>336</v>
      </c>
      <c r="L70" s="35" t="s">
        <v>249</v>
      </c>
      <c r="M70" s="36" t="s">
        <v>347</v>
      </c>
      <c r="N70" s="36"/>
      <c r="O70" s="34" t="s">
        <v>435</v>
      </c>
      <c r="P70" s="46" t="s">
        <v>436</v>
      </c>
      <c r="Q70" s="60"/>
      <c r="R70" s="67" t="str">
        <f t="shared" si="31"/>
        <v>ok</v>
      </c>
      <c r="S70" s="67" t="str">
        <f t="shared" si="32"/>
        <v>ok</v>
      </c>
      <c r="T70" s="67" t="str">
        <f t="shared" si="33"/>
        <v>ok</v>
      </c>
      <c r="U70" s="67" t="str">
        <f t="shared" si="34"/>
        <v>ok</v>
      </c>
      <c r="V70" s="67" t="str">
        <f t="shared" si="35"/>
        <v>ok</v>
      </c>
      <c r="W70" s="67" t="str">
        <f t="shared" si="36"/>
        <v>ok</v>
      </c>
      <c r="X70" s="67" t="str">
        <f t="shared" si="37"/>
        <v>ok</v>
      </c>
      <c r="Y70" s="67" t="str">
        <f t="shared" si="38"/>
        <v>ok</v>
      </c>
      <c r="Z70" s="67" t="str">
        <f t="shared" si="39"/>
        <v>ok</v>
      </c>
      <c r="AA70" s="67" t="str">
        <f t="shared" si="40"/>
        <v>ok</v>
      </c>
      <c r="AB70" s="67" t="str">
        <f t="shared" si="41"/>
        <v>ok</v>
      </c>
      <c r="AC70" s="67" t="str">
        <f t="shared" si="42"/>
        <v>ok</v>
      </c>
      <c r="AD70" s="67" t="str">
        <f t="shared" si="43"/>
        <v>ok</v>
      </c>
      <c r="AE70" s="67" t="str">
        <f t="shared" si="44"/>
        <v>ok</v>
      </c>
      <c r="AF70" s="5"/>
      <c r="AG70" s="10"/>
      <c r="AH70" s="10"/>
      <c r="AI70" s="10"/>
      <c r="AJ70" s="12" t="s">
        <v>5</v>
      </c>
      <c r="AK70" s="25"/>
      <c r="AL70" s="25"/>
      <c r="AM70" s="25"/>
    </row>
    <row r="71" spans="1:39" s="6" customFormat="1" ht="39.75" thickTop="1" thickBot="1" x14ac:dyDescent="0.25">
      <c r="A71" s="11">
        <v>126</v>
      </c>
      <c r="B71" s="43" t="str">
        <f t="shared" si="30"/>
        <v>ok</v>
      </c>
      <c r="C71" s="39" t="s">
        <v>318</v>
      </c>
      <c r="D71" s="73" t="s">
        <v>163</v>
      </c>
      <c r="E71" s="73" t="s">
        <v>164</v>
      </c>
      <c r="F71" s="73" t="s">
        <v>165</v>
      </c>
      <c r="G71" s="36"/>
      <c r="H71" s="34" t="s">
        <v>434</v>
      </c>
      <c r="I71" s="73" t="s">
        <v>336</v>
      </c>
      <c r="J71" s="73" t="s">
        <v>320</v>
      </c>
      <c r="K71" s="73" t="s">
        <v>336</v>
      </c>
      <c r="L71" s="35" t="s">
        <v>273</v>
      </c>
      <c r="M71" s="36" t="s">
        <v>347</v>
      </c>
      <c r="N71" s="36"/>
      <c r="O71" s="34" t="s">
        <v>435</v>
      </c>
      <c r="P71" s="46" t="s">
        <v>436</v>
      </c>
      <c r="Q71" s="60"/>
      <c r="R71" s="67" t="str">
        <f t="shared" si="31"/>
        <v>ok</v>
      </c>
      <c r="S71" s="67" t="str">
        <f t="shared" si="32"/>
        <v>ok</v>
      </c>
      <c r="T71" s="67" t="str">
        <f t="shared" si="33"/>
        <v>ok</v>
      </c>
      <c r="U71" s="67" t="str">
        <f t="shared" si="34"/>
        <v>ok</v>
      </c>
      <c r="V71" s="67" t="str">
        <f t="shared" si="35"/>
        <v>ok</v>
      </c>
      <c r="W71" s="67" t="str">
        <f t="shared" si="36"/>
        <v>ok</v>
      </c>
      <c r="X71" s="67" t="str">
        <f t="shared" si="37"/>
        <v>ok</v>
      </c>
      <c r="Y71" s="67" t="str">
        <f t="shared" si="38"/>
        <v>ok</v>
      </c>
      <c r="Z71" s="67" t="str">
        <f t="shared" si="39"/>
        <v>ok</v>
      </c>
      <c r="AA71" s="67" t="str">
        <f t="shared" si="40"/>
        <v>ok</v>
      </c>
      <c r="AB71" s="67" t="str">
        <f t="shared" si="41"/>
        <v>ok</v>
      </c>
      <c r="AC71" s="67" t="str">
        <f t="shared" si="42"/>
        <v>ok</v>
      </c>
      <c r="AD71" s="67" t="str">
        <f t="shared" si="43"/>
        <v>ok</v>
      </c>
      <c r="AE71" s="67" t="str">
        <f t="shared" si="44"/>
        <v>ok</v>
      </c>
      <c r="AF71" s="5"/>
      <c r="AG71" s="10"/>
      <c r="AH71" s="10"/>
      <c r="AI71" s="10"/>
      <c r="AJ71" s="12" t="s">
        <v>5</v>
      </c>
      <c r="AK71" s="25"/>
      <c r="AL71" s="25"/>
      <c r="AM71" s="25"/>
    </row>
    <row r="72" spans="1:39" s="6" customFormat="1" ht="52.5" thickTop="1" thickBot="1" x14ac:dyDescent="0.25">
      <c r="A72" s="11">
        <v>124</v>
      </c>
      <c r="B72" s="43" t="str">
        <f t="shared" si="30"/>
        <v>ok</v>
      </c>
      <c r="C72" s="39" t="s">
        <v>318</v>
      </c>
      <c r="D72" s="73" t="s">
        <v>163</v>
      </c>
      <c r="E72" s="73" t="s">
        <v>164</v>
      </c>
      <c r="F72" s="73" t="s">
        <v>165</v>
      </c>
      <c r="G72" s="36"/>
      <c r="H72" s="34" t="s">
        <v>434</v>
      </c>
      <c r="I72" s="73" t="s">
        <v>336</v>
      </c>
      <c r="J72" s="73" t="s">
        <v>320</v>
      </c>
      <c r="K72" s="73" t="s">
        <v>392</v>
      </c>
      <c r="L72" s="35" t="s">
        <v>250</v>
      </c>
      <c r="M72" s="36" t="s">
        <v>347</v>
      </c>
      <c r="N72" s="36"/>
      <c r="O72" s="34" t="s">
        <v>435</v>
      </c>
      <c r="P72" s="46" t="s">
        <v>436</v>
      </c>
      <c r="Q72" s="60"/>
      <c r="R72" s="67" t="str">
        <f t="shared" si="31"/>
        <v>ok</v>
      </c>
      <c r="S72" s="67" t="str">
        <f t="shared" si="32"/>
        <v>ok</v>
      </c>
      <c r="T72" s="67" t="str">
        <f t="shared" si="33"/>
        <v>ok</v>
      </c>
      <c r="U72" s="67" t="str">
        <f t="shared" si="34"/>
        <v>ok</v>
      </c>
      <c r="V72" s="67" t="str">
        <f t="shared" si="35"/>
        <v>ok</v>
      </c>
      <c r="W72" s="67" t="str">
        <f t="shared" si="36"/>
        <v>ok</v>
      </c>
      <c r="X72" s="67" t="str">
        <f t="shared" si="37"/>
        <v>ok</v>
      </c>
      <c r="Y72" s="67" t="str">
        <f t="shared" si="38"/>
        <v>ok</v>
      </c>
      <c r="Z72" s="67" t="str">
        <f t="shared" si="39"/>
        <v>ok</v>
      </c>
      <c r="AA72" s="67" t="str">
        <f t="shared" si="40"/>
        <v>ok</v>
      </c>
      <c r="AB72" s="67" t="str">
        <f t="shared" si="41"/>
        <v>ok</v>
      </c>
      <c r="AC72" s="67" t="str">
        <f t="shared" si="42"/>
        <v>ok</v>
      </c>
      <c r="AD72" s="67" t="str">
        <f t="shared" si="43"/>
        <v>ok</v>
      </c>
      <c r="AE72" s="67" t="str">
        <f t="shared" si="44"/>
        <v>ok</v>
      </c>
      <c r="AF72" s="5"/>
      <c r="AG72" s="10"/>
      <c r="AH72" s="10"/>
      <c r="AI72" s="10"/>
      <c r="AJ72" s="12" t="s">
        <v>5</v>
      </c>
      <c r="AK72" s="25"/>
      <c r="AL72" s="25"/>
      <c r="AM72" s="25"/>
    </row>
    <row r="73" spans="1:39" s="6" customFormat="1" ht="39.75" thickTop="1" thickBot="1" x14ac:dyDescent="0.25">
      <c r="A73" s="11">
        <v>107</v>
      </c>
      <c r="B73" s="43" t="str">
        <f t="shared" si="30"/>
        <v>ok</v>
      </c>
      <c r="C73" s="39" t="s">
        <v>318</v>
      </c>
      <c r="D73" s="73" t="s">
        <v>163</v>
      </c>
      <c r="E73" s="73" t="s">
        <v>164</v>
      </c>
      <c r="F73" s="73" t="s">
        <v>165</v>
      </c>
      <c r="G73" s="36"/>
      <c r="H73" s="34" t="s">
        <v>434</v>
      </c>
      <c r="I73" s="73" t="s">
        <v>344</v>
      </c>
      <c r="J73" s="73" t="s">
        <v>345</v>
      </c>
      <c r="K73" s="73" t="s">
        <v>418</v>
      </c>
      <c r="L73" s="35" t="s">
        <v>302</v>
      </c>
      <c r="M73" s="36" t="s">
        <v>347</v>
      </c>
      <c r="N73" s="36"/>
      <c r="O73" s="34" t="s">
        <v>435</v>
      </c>
      <c r="P73" s="46" t="s">
        <v>436</v>
      </c>
      <c r="Q73" s="60"/>
      <c r="R73" s="67" t="str">
        <f t="shared" si="31"/>
        <v>ok</v>
      </c>
      <c r="S73" s="67" t="str">
        <f t="shared" si="32"/>
        <v>ok</v>
      </c>
      <c r="T73" s="67" t="str">
        <f t="shared" si="33"/>
        <v>ok</v>
      </c>
      <c r="U73" s="67" t="str">
        <f t="shared" si="34"/>
        <v>ok</v>
      </c>
      <c r="V73" s="67" t="str">
        <f t="shared" si="35"/>
        <v>ok</v>
      </c>
      <c r="W73" s="67" t="str">
        <f t="shared" si="36"/>
        <v>ok</v>
      </c>
      <c r="X73" s="67" t="str">
        <f t="shared" si="37"/>
        <v>ok</v>
      </c>
      <c r="Y73" s="67" t="str">
        <f t="shared" si="38"/>
        <v>ok</v>
      </c>
      <c r="Z73" s="67" t="str">
        <f t="shared" si="39"/>
        <v>ok</v>
      </c>
      <c r="AA73" s="67" t="str">
        <f t="shared" si="40"/>
        <v>ok</v>
      </c>
      <c r="AB73" s="67" t="str">
        <f t="shared" si="41"/>
        <v>ok</v>
      </c>
      <c r="AC73" s="67" t="str">
        <f t="shared" si="42"/>
        <v>ok</v>
      </c>
      <c r="AD73" s="67" t="str">
        <f t="shared" si="43"/>
        <v>ok</v>
      </c>
      <c r="AE73" s="67" t="str">
        <f t="shared" si="44"/>
        <v>ok</v>
      </c>
      <c r="AF73" s="5"/>
      <c r="AG73" s="10"/>
      <c r="AH73" s="10"/>
      <c r="AI73" s="10"/>
      <c r="AJ73" s="12" t="s">
        <v>5</v>
      </c>
      <c r="AK73" s="25"/>
      <c r="AL73" s="25"/>
      <c r="AM73" s="25"/>
    </row>
    <row r="74" spans="1:39" s="6" customFormat="1" ht="52.5" thickTop="1" thickBot="1" x14ac:dyDescent="0.25">
      <c r="A74" s="11">
        <v>108</v>
      </c>
      <c r="B74" s="43" t="str">
        <f t="shared" si="30"/>
        <v>ok</v>
      </c>
      <c r="C74" s="39" t="s">
        <v>318</v>
      </c>
      <c r="D74" s="73" t="s">
        <v>251</v>
      </c>
      <c r="E74" s="73" t="s">
        <v>252</v>
      </c>
      <c r="F74" s="73" t="s">
        <v>253</v>
      </c>
      <c r="G74" s="36"/>
      <c r="H74" s="34" t="s">
        <v>434</v>
      </c>
      <c r="I74" s="91" t="s">
        <v>336</v>
      </c>
      <c r="J74" s="91" t="s">
        <v>320</v>
      </c>
      <c r="K74" s="91" t="s">
        <v>392</v>
      </c>
      <c r="L74" s="93" t="s">
        <v>250</v>
      </c>
      <c r="M74" s="92" t="s">
        <v>348</v>
      </c>
      <c r="N74" s="36"/>
      <c r="O74" s="34" t="s">
        <v>435</v>
      </c>
      <c r="P74" s="46" t="s">
        <v>436</v>
      </c>
      <c r="Q74" s="60"/>
      <c r="R74" s="67" t="str">
        <f t="shared" si="31"/>
        <v>ok</v>
      </c>
      <c r="S74" s="67" t="str">
        <f t="shared" si="32"/>
        <v>ok</v>
      </c>
      <c r="T74" s="67" t="str">
        <f t="shared" si="33"/>
        <v>ok</v>
      </c>
      <c r="U74" s="67" t="str">
        <f t="shared" si="34"/>
        <v>ok</v>
      </c>
      <c r="V74" s="67" t="str">
        <f t="shared" si="35"/>
        <v>ok</v>
      </c>
      <c r="W74" s="67" t="str">
        <f t="shared" si="36"/>
        <v>ok</v>
      </c>
      <c r="X74" s="67" t="str">
        <f t="shared" si="37"/>
        <v>ok</v>
      </c>
      <c r="Y74" s="67" t="str">
        <f t="shared" si="38"/>
        <v>ok</v>
      </c>
      <c r="Z74" s="67" t="str">
        <f t="shared" si="39"/>
        <v>ok</v>
      </c>
      <c r="AA74" s="67" t="str">
        <f t="shared" si="40"/>
        <v>ok</v>
      </c>
      <c r="AB74" s="67" t="str">
        <f t="shared" si="41"/>
        <v>ok</v>
      </c>
      <c r="AC74" s="67" t="str">
        <f t="shared" si="42"/>
        <v>ok</v>
      </c>
      <c r="AD74" s="67" t="str">
        <f t="shared" si="43"/>
        <v>ok</v>
      </c>
      <c r="AE74" s="67" t="str">
        <f t="shared" si="44"/>
        <v>ok</v>
      </c>
      <c r="AF74" s="5"/>
      <c r="AG74" s="10"/>
      <c r="AH74" s="10"/>
      <c r="AI74" s="10"/>
      <c r="AJ74" s="12" t="s">
        <v>5</v>
      </c>
      <c r="AK74" s="25"/>
      <c r="AL74" s="25"/>
      <c r="AM74" s="25"/>
    </row>
    <row r="75" spans="1:39" s="6" customFormat="1" ht="39.75" thickTop="1" thickBot="1" x14ac:dyDescent="0.25">
      <c r="A75" s="11">
        <v>122</v>
      </c>
      <c r="B75" s="43" t="str">
        <f t="shared" si="30"/>
        <v>ok</v>
      </c>
      <c r="C75" s="39" t="s">
        <v>318</v>
      </c>
      <c r="D75" s="73" t="s">
        <v>251</v>
      </c>
      <c r="E75" s="73" t="s">
        <v>252</v>
      </c>
      <c r="F75" s="73" t="s">
        <v>253</v>
      </c>
      <c r="G75" s="36"/>
      <c r="H75" s="34" t="s">
        <v>434</v>
      </c>
      <c r="I75" s="73" t="s">
        <v>336</v>
      </c>
      <c r="J75" s="73" t="s">
        <v>320</v>
      </c>
      <c r="K75" s="73" t="s">
        <v>402</v>
      </c>
      <c r="L75" s="35" t="s">
        <v>271</v>
      </c>
      <c r="M75" s="36" t="s">
        <v>347</v>
      </c>
      <c r="N75" s="36"/>
      <c r="O75" s="34" t="s">
        <v>435</v>
      </c>
      <c r="P75" s="46" t="s">
        <v>436</v>
      </c>
      <c r="Q75" s="60"/>
      <c r="R75" s="67" t="str">
        <f t="shared" si="31"/>
        <v>ok</v>
      </c>
      <c r="S75" s="67" t="str">
        <f t="shared" si="32"/>
        <v>ok</v>
      </c>
      <c r="T75" s="67" t="str">
        <f t="shared" si="33"/>
        <v>ok</v>
      </c>
      <c r="U75" s="67" t="str">
        <f t="shared" si="34"/>
        <v>ok</v>
      </c>
      <c r="V75" s="67" t="str">
        <f t="shared" si="35"/>
        <v>ok</v>
      </c>
      <c r="W75" s="67" t="str">
        <f t="shared" si="36"/>
        <v>ok</v>
      </c>
      <c r="X75" s="67" t="str">
        <f t="shared" si="37"/>
        <v>ok</v>
      </c>
      <c r="Y75" s="67" t="str">
        <f t="shared" si="38"/>
        <v>ok</v>
      </c>
      <c r="Z75" s="67" t="str">
        <f t="shared" si="39"/>
        <v>ok</v>
      </c>
      <c r="AA75" s="67" t="str">
        <f t="shared" si="40"/>
        <v>ok</v>
      </c>
      <c r="AB75" s="67" t="str">
        <f t="shared" si="41"/>
        <v>ok</v>
      </c>
      <c r="AC75" s="67" t="str">
        <f t="shared" si="42"/>
        <v>ok</v>
      </c>
      <c r="AD75" s="67" t="str">
        <f t="shared" si="43"/>
        <v>ok</v>
      </c>
      <c r="AE75" s="67" t="str">
        <f t="shared" si="44"/>
        <v>ok</v>
      </c>
      <c r="AF75" s="5"/>
      <c r="AG75" s="10"/>
      <c r="AH75" s="10"/>
      <c r="AI75" s="10"/>
      <c r="AJ75" s="12" t="s">
        <v>5</v>
      </c>
      <c r="AK75" s="25"/>
      <c r="AL75" s="25"/>
      <c r="AM75" s="25"/>
    </row>
    <row r="76" spans="1:39" s="6" customFormat="1" ht="39.75" thickTop="1" thickBot="1" x14ac:dyDescent="0.25">
      <c r="A76" s="11">
        <v>59</v>
      </c>
      <c r="B76" s="43" t="str">
        <f t="shared" si="30"/>
        <v>ok</v>
      </c>
      <c r="C76" s="39" t="s">
        <v>318</v>
      </c>
      <c r="D76" s="73" t="s">
        <v>251</v>
      </c>
      <c r="E76" s="73" t="s">
        <v>252</v>
      </c>
      <c r="F76" s="73" t="s">
        <v>253</v>
      </c>
      <c r="G76" s="36"/>
      <c r="H76" s="34" t="s">
        <v>434</v>
      </c>
      <c r="I76" s="73" t="s">
        <v>336</v>
      </c>
      <c r="J76" s="73" t="s">
        <v>320</v>
      </c>
      <c r="K76" s="73" t="s">
        <v>393</v>
      </c>
      <c r="L76" s="35" t="s">
        <v>254</v>
      </c>
      <c r="M76" s="36" t="s">
        <v>347</v>
      </c>
      <c r="N76" s="36"/>
      <c r="O76" s="34" t="s">
        <v>435</v>
      </c>
      <c r="P76" s="46" t="s">
        <v>436</v>
      </c>
      <c r="Q76" s="60"/>
      <c r="R76" s="67" t="str">
        <f t="shared" si="31"/>
        <v>ok</v>
      </c>
      <c r="S76" s="67" t="str">
        <f t="shared" si="32"/>
        <v>ok</v>
      </c>
      <c r="T76" s="67" t="str">
        <f t="shared" si="33"/>
        <v>ok</v>
      </c>
      <c r="U76" s="67" t="str">
        <f t="shared" si="34"/>
        <v>ok</v>
      </c>
      <c r="V76" s="67" t="str">
        <f t="shared" si="35"/>
        <v>ok</v>
      </c>
      <c r="W76" s="67" t="str">
        <f t="shared" si="36"/>
        <v>ok</v>
      </c>
      <c r="X76" s="67" t="str">
        <f t="shared" si="37"/>
        <v>ok</v>
      </c>
      <c r="Y76" s="67" t="str">
        <f t="shared" si="38"/>
        <v>ok</v>
      </c>
      <c r="Z76" s="67" t="str">
        <f t="shared" si="39"/>
        <v>ok</v>
      </c>
      <c r="AA76" s="67" t="str">
        <f t="shared" si="40"/>
        <v>ok</v>
      </c>
      <c r="AB76" s="67" t="str">
        <f t="shared" si="41"/>
        <v>ok</v>
      </c>
      <c r="AC76" s="67" t="str">
        <f t="shared" si="42"/>
        <v>ok</v>
      </c>
      <c r="AD76" s="67" t="str">
        <f t="shared" si="43"/>
        <v>ok</v>
      </c>
      <c r="AE76" s="67" t="str">
        <f t="shared" si="44"/>
        <v>ok</v>
      </c>
      <c r="AF76" s="5"/>
      <c r="AG76" s="10"/>
      <c r="AH76" s="10"/>
      <c r="AI76" s="10"/>
      <c r="AJ76" s="12" t="s">
        <v>5</v>
      </c>
      <c r="AK76" s="25"/>
      <c r="AL76" s="25"/>
      <c r="AM76" s="25"/>
    </row>
    <row r="77" spans="1:39" s="6" customFormat="1" ht="39.75" thickTop="1" thickBot="1" x14ac:dyDescent="0.25">
      <c r="A77" s="11">
        <v>62</v>
      </c>
      <c r="B77" s="43" t="str">
        <f t="shared" si="30"/>
        <v>ok</v>
      </c>
      <c r="C77" s="39" t="s">
        <v>318</v>
      </c>
      <c r="D77" s="73" t="s">
        <v>251</v>
      </c>
      <c r="E77" s="73" t="s">
        <v>252</v>
      </c>
      <c r="F77" s="73" t="s">
        <v>253</v>
      </c>
      <c r="G77" s="36"/>
      <c r="H77" s="34" t="s">
        <v>434</v>
      </c>
      <c r="I77" s="73" t="s">
        <v>336</v>
      </c>
      <c r="J77" s="73" t="s">
        <v>320</v>
      </c>
      <c r="K77" s="73" t="s">
        <v>405</v>
      </c>
      <c r="L77" s="35" t="s">
        <v>275</v>
      </c>
      <c r="M77" s="36" t="s">
        <v>347</v>
      </c>
      <c r="N77" s="36"/>
      <c r="O77" s="34" t="s">
        <v>435</v>
      </c>
      <c r="P77" s="46" t="s">
        <v>436</v>
      </c>
      <c r="Q77" s="60"/>
      <c r="R77" s="67" t="str">
        <f t="shared" si="31"/>
        <v>ok</v>
      </c>
      <c r="S77" s="67" t="str">
        <f t="shared" si="32"/>
        <v>ok</v>
      </c>
      <c r="T77" s="67" t="str">
        <f t="shared" si="33"/>
        <v>ok</v>
      </c>
      <c r="U77" s="67" t="str">
        <f t="shared" si="34"/>
        <v>ok</v>
      </c>
      <c r="V77" s="67" t="str">
        <f t="shared" si="35"/>
        <v>ok</v>
      </c>
      <c r="W77" s="67" t="str">
        <f t="shared" si="36"/>
        <v>ok</v>
      </c>
      <c r="X77" s="67" t="str">
        <f t="shared" si="37"/>
        <v>ok</v>
      </c>
      <c r="Y77" s="67" t="str">
        <f t="shared" si="38"/>
        <v>ok</v>
      </c>
      <c r="Z77" s="67" t="str">
        <f t="shared" si="39"/>
        <v>ok</v>
      </c>
      <c r="AA77" s="67" t="str">
        <f t="shared" si="40"/>
        <v>ok</v>
      </c>
      <c r="AB77" s="67" t="str">
        <f t="shared" si="41"/>
        <v>ok</v>
      </c>
      <c r="AC77" s="67" t="str">
        <f t="shared" si="42"/>
        <v>ok</v>
      </c>
      <c r="AD77" s="67" t="str">
        <f t="shared" si="43"/>
        <v>ok</v>
      </c>
      <c r="AE77" s="67" t="str">
        <f t="shared" si="44"/>
        <v>ok</v>
      </c>
      <c r="AF77" s="5"/>
      <c r="AG77" s="10"/>
      <c r="AH77" s="10"/>
      <c r="AI77" s="10"/>
      <c r="AJ77" s="12" t="s">
        <v>5</v>
      </c>
      <c r="AK77" s="25"/>
      <c r="AL77" s="25"/>
      <c r="AM77" s="25"/>
    </row>
    <row r="78" spans="1:39" s="6" customFormat="1" ht="39.75" thickTop="1" thickBot="1" x14ac:dyDescent="0.25">
      <c r="A78" s="11">
        <v>60</v>
      </c>
      <c r="B78" s="43" t="str">
        <f t="shared" si="30"/>
        <v>ok</v>
      </c>
      <c r="C78" s="39" t="s">
        <v>318</v>
      </c>
      <c r="D78" s="73" t="s">
        <v>251</v>
      </c>
      <c r="E78" s="73" t="s">
        <v>252</v>
      </c>
      <c r="F78" s="73" t="s">
        <v>253</v>
      </c>
      <c r="G78" s="36"/>
      <c r="H78" s="34" t="s">
        <v>434</v>
      </c>
      <c r="I78" s="73" t="s">
        <v>336</v>
      </c>
      <c r="J78" s="73" t="s">
        <v>320</v>
      </c>
      <c r="K78" s="73" t="s">
        <v>406</v>
      </c>
      <c r="L78" s="35" t="s">
        <v>276</v>
      </c>
      <c r="M78" s="36" t="s">
        <v>347</v>
      </c>
      <c r="N78" s="36"/>
      <c r="O78" s="34" t="s">
        <v>435</v>
      </c>
      <c r="P78" s="46" t="s">
        <v>436</v>
      </c>
      <c r="Q78" s="60"/>
      <c r="R78" s="67" t="str">
        <f t="shared" si="31"/>
        <v>ok</v>
      </c>
      <c r="S78" s="67" t="str">
        <f t="shared" si="32"/>
        <v>ok</v>
      </c>
      <c r="T78" s="67" t="str">
        <f t="shared" si="33"/>
        <v>ok</v>
      </c>
      <c r="U78" s="67" t="str">
        <f t="shared" si="34"/>
        <v>ok</v>
      </c>
      <c r="V78" s="67" t="str">
        <f t="shared" si="35"/>
        <v>ok</v>
      </c>
      <c r="W78" s="67" t="str">
        <f t="shared" si="36"/>
        <v>ok</v>
      </c>
      <c r="X78" s="67" t="str">
        <f t="shared" si="37"/>
        <v>ok</v>
      </c>
      <c r="Y78" s="67" t="str">
        <f t="shared" si="38"/>
        <v>ok</v>
      </c>
      <c r="Z78" s="67" t="str">
        <f t="shared" si="39"/>
        <v>ok</v>
      </c>
      <c r="AA78" s="67" t="str">
        <f t="shared" si="40"/>
        <v>ok</v>
      </c>
      <c r="AB78" s="67" t="str">
        <f t="shared" si="41"/>
        <v>ok</v>
      </c>
      <c r="AC78" s="67" t="str">
        <f t="shared" si="42"/>
        <v>ok</v>
      </c>
      <c r="AD78" s="67" t="str">
        <f t="shared" si="43"/>
        <v>ok</v>
      </c>
      <c r="AE78" s="67" t="str">
        <f t="shared" si="44"/>
        <v>ok</v>
      </c>
      <c r="AF78" s="5"/>
      <c r="AG78" s="10"/>
      <c r="AH78" s="10"/>
      <c r="AI78" s="10"/>
      <c r="AJ78" s="12" t="s">
        <v>5</v>
      </c>
      <c r="AK78" s="25"/>
      <c r="AL78" s="25"/>
      <c r="AM78" s="25"/>
    </row>
    <row r="79" spans="1:39" s="6" customFormat="1" ht="39.75" thickTop="1" thickBot="1" x14ac:dyDescent="0.25">
      <c r="A79" s="11">
        <v>4</v>
      </c>
      <c r="B79" s="43" t="str">
        <f t="shared" si="30"/>
        <v>ok</v>
      </c>
      <c r="C79" s="39" t="s">
        <v>318</v>
      </c>
      <c r="D79" s="73" t="s">
        <v>251</v>
      </c>
      <c r="E79" s="73" t="s">
        <v>252</v>
      </c>
      <c r="F79" s="73" t="s">
        <v>253</v>
      </c>
      <c r="G79" s="36"/>
      <c r="H79" s="34" t="s">
        <v>434</v>
      </c>
      <c r="I79" s="73" t="s">
        <v>336</v>
      </c>
      <c r="J79" s="73" t="s">
        <v>320</v>
      </c>
      <c r="K79" s="73" t="s">
        <v>404</v>
      </c>
      <c r="L79" s="35" t="s">
        <v>274</v>
      </c>
      <c r="M79" s="36" t="s">
        <v>347</v>
      </c>
      <c r="N79" s="36"/>
      <c r="O79" s="34" t="s">
        <v>435</v>
      </c>
      <c r="P79" s="46" t="s">
        <v>436</v>
      </c>
      <c r="Q79" s="60"/>
      <c r="R79" s="67" t="str">
        <f t="shared" si="31"/>
        <v>ok</v>
      </c>
      <c r="S79" s="67" t="str">
        <f t="shared" si="32"/>
        <v>ok</v>
      </c>
      <c r="T79" s="67" t="str">
        <f t="shared" si="33"/>
        <v>ok</v>
      </c>
      <c r="U79" s="67" t="str">
        <f t="shared" si="34"/>
        <v>ok</v>
      </c>
      <c r="V79" s="67" t="str">
        <f t="shared" si="35"/>
        <v>ok</v>
      </c>
      <c r="W79" s="67" t="str">
        <f t="shared" si="36"/>
        <v>ok</v>
      </c>
      <c r="X79" s="67" t="str">
        <f t="shared" si="37"/>
        <v>ok</v>
      </c>
      <c r="Y79" s="67" t="str">
        <f t="shared" si="38"/>
        <v>ok</v>
      </c>
      <c r="Z79" s="67" t="str">
        <f t="shared" si="39"/>
        <v>ok</v>
      </c>
      <c r="AA79" s="67" t="str">
        <f t="shared" si="40"/>
        <v>ok</v>
      </c>
      <c r="AB79" s="67" t="str">
        <f t="shared" si="41"/>
        <v>ok</v>
      </c>
      <c r="AC79" s="67" t="str">
        <f t="shared" si="42"/>
        <v>ok</v>
      </c>
      <c r="AD79" s="67" t="str">
        <f t="shared" si="43"/>
        <v>ok</v>
      </c>
      <c r="AE79" s="67" t="str">
        <f t="shared" si="44"/>
        <v>ok</v>
      </c>
      <c r="AF79" s="5"/>
      <c r="AG79" s="12"/>
      <c r="AH79" s="14"/>
      <c r="AI79" s="14"/>
      <c r="AJ79" s="12" t="s">
        <v>5</v>
      </c>
      <c r="AK79" s="25"/>
      <c r="AL79" s="25"/>
      <c r="AM79" s="25"/>
    </row>
    <row r="80" spans="1:39" s="6" customFormat="1" ht="39.75" thickTop="1" thickBot="1" x14ac:dyDescent="0.25">
      <c r="A80" s="11">
        <v>8</v>
      </c>
      <c r="B80" s="43" t="str">
        <f t="shared" si="30"/>
        <v>ok</v>
      </c>
      <c r="C80" s="39" t="s">
        <v>318</v>
      </c>
      <c r="D80" s="73" t="s">
        <v>251</v>
      </c>
      <c r="E80" s="73" t="s">
        <v>252</v>
      </c>
      <c r="F80" s="73" t="s">
        <v>253</v>
      </c>
      <c r="G80" s="36"/>
      <c r="H80" s="34" t="s">
        <v>434</v>
      </c>
      <c r="I80" s="73" t="s">
        <v>336</v>
      </c>
      <c r="J80" s="73" t="s">
        <v>320</v>
      </c>
      <c r="K80" s="73" t="s">
        <v>394</v>
      </c>
      <c r="L80" s="35" t="s">
        <v>255</v>
      </c>
      <c r="M80" s="36" t="s">
        <v>347</v>
      </c>
      <c r="N80" s="36"/>
      <c r="O80" s="34" t="s">
        <v>435</v>
      </c>
      <c r="P80" s="46" t="s">
        <v>436</v>
      </c>
      <c r="Q80" s="60"/>
      <c r="R80" s="67" t="str">
        <f t="shared" si="31"/>
        <v>ok</v>
      </c>
      <c r="S80" s="67" t="str">
        <f t="shared" si="32"/>
        <v>ok</v>
      </c>
      <c r="T80" s="67" t="str">
        <f t="shared" si="33"/>
        <v>ok</v>
      </c>
      <c r="U80" s="67" t="str">
        <f t="shared" si="34"/>
        <v>ok</v>
      </c>
      <c r="V80" s="67" t="str">
        <f t="shared" si="35"/>
        <v>ok</v>
      </c>
      <c r="W80" s="67" t="str">
        <f t="shared" si="36"/>
        <v>ok</v>
      </c>
      <c r="X80" s="67" t="str">
        <f t="shared" si="37"/>
        <v>ok</v>
      </c>
      <c r="Y80" s="67" t="str">
        <f t="shared" si="38"/>
        <v>ok</v>
      </c>
      <c r="Z80" s="67" t="str">
        <f t="shared" si="39"/>
        <v>ok</v>
      </c>
      <c r="AA80" s="67" t="str">
        <f t="shared" si="40"/>
        <v>ok</v>
      </c>
      <c r="AB80" s="67" t="str">
        <f t="shared" si="41"/>
        <v>ok</v>
      </c>
      <c r="AC80" s="67" t="str">
        <f t="shared" si="42"/>
        <v>ok</v>
      </c>
      <c r="AD80" s="67" t="str">
        <f t="shared" si="43"/>
        <v>ok</v>
      </c>
      <c r="AE80" s="67" t="str">
        <f t="shared" si="44"/>
        <v>ok</v>
      </c>
      <c r="AF80" s="5"/>
      <c r="AG80" s="10"/>
      <c r="AH80" s="10"/>
      <c r="AI80" s="10"/>
      <c r="AJ80" s="12" t="s">
        <v>5</v>
      </c>
      <c r="AK80" s="25"/>
      <c r="AL80" s="25"/>
      <c r="AM80" s="25"/>
    </row>
    <row r="81" spans="1:39" s="6" customFormat="1" ht="39.75" thickTop="1" thickBot="1" x14ac:dyDescent="0.25">
      <c r="A81" s="11">
        <v>137</v>
      </c>
      <c r="B81" s="43" t="str">
        <f t="shared" si="30"/>
        <v>ok</v>
      </c>
      <c r="C81" s="39" t="s">
        <v>318</v>
      </c>
      <c r="D81" s="73" t="s">
        <v>251</v>
      </c>
      <c r="E81" s="73" t="s">
        <v>252</v>
      </c>
      <c r="F81" s="88" t="s">
        <v>253</v>
      </c>
      <c r="G81" s="36"/>
      <c r="H81" s="34" t="s">
        <v>434</v>
      </c>
      <c r="I81" s="73" t="s">
        <v>336</v>
      </c>
      <c r="J81" s="73" t="s">
        <v>320</v>
      </c>
      <c r="K81" s="73" t="s">
        <v>395</v>
      </c>
      <c r="L81" s="35" t="s">
        <v>256</v>
      </c>
      <c r="M81" s="36" t="s">
        <v>347</v>
      </c>
      <c r="N81" s="36"/>
      <c r="O81" s="34" t="s">
        <v>435</v>
      </c>
      <c r="P81" s="46" t="s">
        <v>436</v>
      </c>
      <c r="Q81" s="60"/>
      <c r="R81" s="67" t="str">
        <f t="shared" si="31"/>
        <v>ok</v>
      </c>
      <c r="S81" s="67" t="str">
        <f t="shared" si="32"/>
        <v>ok</v>
      </c>
      <c r="T81" s="67" t="str">
        <f t="shared" si="33"/>
        <v>ok</v>
      </c>
      <c r="U81" s="67" t="str">
        <f t="shared" si="34"/>
        <v>ok</v>
      </c>
      <c r="V81" s="67" t="str">
        <f t="shared" si="35"/>
        <v>ok</v>
      </c>
      <c r="W81" s="67" t="str">
        <f t="shared" si="36"/>
        <v>ok</v>
      </c>
      <c r="X81" s="67" t="str">
        <f t="shared" si="37"/>
        <v>ok</v>
      </c>
      <c r="Y81" s="67" t="str">
        <f t="shared" si="38"/>
        <v>ok</v>
      </c>
      <c r="Z81" s="67" t="str">
        <f t="shared" si="39"/>
        <v>ok</v>
      </c>
      <c r="AA81" s="67" t="str">
        <f t="shared" si="40"/>
        <v>ok</v>
      </c>
      <c r="AB81" s="67" t="str">
        <f t="shared" si="41"/>
        <v>ok</v>
      </c>
      <c r="AC81" s="67" t="str">
        <f t="shared" si="42"/>
        <v>ok</v>
      </c>
      <c r="AD81" s="67" t="str">
        <f t="shared" si="43"/>
        <v>ok</v>
      </c>
      <c r="AE81" s="67" t="str">
        <f t="shared" si="44"/>
        <v>ok</v>
      </c>
      <c r="AF81" s="5"/>
      <c r="AG81" s="10"/>
      <c r="AH81" s="10"/>
      <c r="AI81" s="10"/>
      <c r="AJ81" s="12" t="s">
        <v>5</v>
      </c>
      <c r="AK81" s="25"/>
      <c r="AL81" s="25"/>
      <c r="AM81" s="25"/>
    </row>
    <row r="82" spans="1:39" s="6" customFormat="1" ht="39.75" thickTop="1" thickBot="1" x14ac:dyDescent="0.25">
      <c r="A82" s="11">
        <v>18</v>
      </c>
      <c r="B82" s="43" t="str">
        <f t="shared" si="30"/>
        <v>ok</v>
      </c>
      <c r="C82" s="39" t="s">
        <v>318</v>
      </c>
      <c r="D82" s="73" t="s">
        <v>251</v>
      </c>
      <c r="E82" s="73" t="s">
        <v>252</v>
      </c>
      <c r="F82" s="73" t="s">
        <v>253</v>
      </c>
      <c r="G82" s="36"/>
      <c r="H82" s="34" t="s">
        <v>434</v>
      </c>
      <c r="I82" s="73" t="s">
        <v>336</v>
      </c>
      <c r="J82" s="73" t="s">
        <v>320</v>
      </c>
      <c r="K82" s="73" t="s">
        <v>403</v>
      </c>
      <c r="L82" s="35" t="s">
        <v>272</v>
      </c>
      <c r="M82" s="36" t="s">
        <v>347</v>
      </c>
      <c r="N82" s="36"/>
      <c r="O82" s="34" t="s">
        <v>435</v>
      </c>
      <c r="P82" s="46" t="s">
        <v>436</v>
      </c>
      <c r="Q82" s="60"/>
      <c r="R82" s="67" t="str">
        <f t="shared" si="31"/>
        <v>ok</v>
      </c>
      <c r="S82" s="67" t="str">
        <f t="shared" si="32"/>
        <v>ok</v>
      </c>
      <c r="T82" s="67" t="str">
        <f t="shared" si="33"/>
        <v>ok</v>
      </c>
      <c r="U82" s="67" t="str">
        <f t="shared" si="34"/>
        <v>ok</v>
      </c>
      <c r="V82" s="67" t="str">
        <f t="shared" si="35"/>
        <v>ok</v>
      </c>
      <c r="W82" s="67" t="str">
        <f t="shared" si="36"/>
        <v>ok</v>
      </c>
      <c r="X82" s="67" t="str">
        <f t="shared" si="37"/>
        <v>ok</v>
      </c>
      <c r="Y82" s="67" t="str">
        <f t="shared" si="38"/>
        <v>ok</v>
      </c>
      <c r="Z82" s="67" t="str">
        <f t="shared" si="39"/>
        <v>ok</v>
      </c>
      <c r="AA82" s="67" t="str">
        <f t="shared" si="40"/>
        <v>ok</v>
      </c>
      <c r="AB82" s="67" t="str">
        <f t="shared" si="41"/>
        <v>ok</v>
      </c>
      <c r="AC82" s="67" t="str">
        <f t="shared" si="42"/>
        <v>ok</v>
      </c>
      <c r="AD82" s="67" t="str">
        <f t="shared" si="43"/>
        <v>ok</v>
      </c>
      <c r="AE82" s="67" t="str">
        <f t="shared" si="44"/>
        <v>ok</v>
      </c>
      <c r="AF82" s="5"/>
      <c r="AG82" s="10"/>
      <c r="AH82" s="10"/>
      <c r="AI82" s="10"/>
      <c r="AJ82" s="12" t="s">
        <v>5</v>
      </c>
      <c r="AK82" s="25"/>
      <c r="AL82" s="25"/>
      <c r="AM82" s="25"/>
    </row>
    <row r="83" spans="1:39" s="6" customFormat="1" ht="78" thickTop="1" thickBot="1" x14ac:dyDescent="0.25">
      <c r="A83" s="11">
        <v>172</v>
      </c>
      <c r="B83" s="43" t="str">
        <f t="shared" si="30"/>
        <v>ok</v>
      </c>
      <c r="C83" s="39" t="s">
        <v>318</v>
      </c>
      <c r="D83" s="73" t="s">
        <v>204</v>
      </c>
      <c r="E83" s="73" t="s">
        <v>124</v>
      </c>
      <c r="F83" s="73" t="s">
        <v>205</v>
      </c>
      <c r="G83" s="36"/>
      <c r="H83" s="34" t="s">
        <v>434</v>
      </c>
      <c r="I83" s="73" t="s">
        <v>330</v>
      </c>
      <c r="J83" s="73" t="s">
        <v>320</v>
      </c>
      <c r="K83" s="73" t="s">
        <v>371</v>
      </c>
      <c r="L83" s="35" t="s">
        <v>206</v>
      </c>
      <c r="M83" s="36" t="s">
        <v>348</v>
      </c>
      <c r="N83" s="36"/>
      <c r="O83" s="34" t="s">
        <v>435</v>
      </c>
      <c r="P83" s="46" t="s">
        <v>436</v>
      </c>
      <c r="Q83" s="60"/>
      <c r="R83" s="67" t="str">
        <f t="shared" si="31"/>
        <v>ok</v>
      </c>
      <c r="S83" s="67" t="str">
        <f t="shared" si="32"/>
        <v>ok</v>
      </c>
      <c r="T83" s="67" t="str">
        <f t="shared" si="33"/>
        <v>ok</v>
      </c>
      <c r="U83" s="67" t="str">
        <f t="shared" si="34"/>
        <v>ok</v>
      </c>
      <c r="V83" s="67" t="str">
        <f t="shared" si="35"/>
        <v>ok</v>
      </c>
      <c r="W83" s="67" t="str">
        <f t="shared" si="36"/>
        <v>ok</v>
      </c>
      <c r="X83" s="67" t="str">
        <f t="shared" si="37"/>
        <v>ok</v>
      </c>
      <c r="Y83" s="67" t="str">
        <f t="shared" si="38"/>
        <v>ok</v>
      </c>
      <c r="Z83" s="67" t="str">
        <f t="shared" si="39"/>
        <v>ok</v>
      </c>
      <c r="AA83" s="67" t="str">
        <f t="shared" si="40"/>
        <v>ok</v>
      </c>
      <c r="AB83" s="67" t="str">
        <f t="shared" si="41"/>
        <v>ok</v>
      </c>
      <c r="AC83" s="67" t="str">
        <f t="shared" si="42"/>
        <v>ok</v>
      </c>
      <c r="AD83" s="67" t="str">
        <f t="shared" si="43"/>
        <v>ok</v>
      </c>
      <c r="AE83" s="67" t="str">
        <f t="shared" si="44"/>
        <v>ok</v>
      </c>
      <c r="AF83" s="5"/>
      <c r="AG83" s="10"/>
      <c r="AH83" s="10"/>
      <c r="AI83" s="10"/>
      <c r="AJ83" s="12" t="s">
        <v>5</v>
      </c>
      <c r="AK83" s="25"/>
      <c r="AL83" s="25"/>
      <c r="AM83" s="25"/>
    </row>
    <row r="84" spans="1:39" s="6" customFormat="1" ht="65.25" thickTop="1" thickBot="1" x14ac:dyDescent="0.25">
      <c r="A84" s="11">
        <v>9</v>
      </c>
      <c r="B84" s="43" t="str">
        <f t="shared" si="30"/>
        <v>ok</v>
      </c>
      <c r="C84" s="39" t="s">
        <v>318</v>
      </c>
      <c r="D84" s="73" t="s">
        <v>204</v>
      </c>
      <c r="E84" s="73" t="s">
        <v>124</v>
      </c>
      <c r="F84" s="73" t="s">
        <v>205</v>
      </c>
      <c r="G84" s="36"/>
      <c r="H84" s="34" t="s">
        <v>434</v>
      </c>
      <c r="I84" s="73" t="s">
        <v>332</v>
      </c>
      <c r="J84" s="73" t="s">
        <v>320</v>
      </c>
      <c r="K84" s="73" t="s">
        <v>373</v>
      </c>
      <c r="L84" s="35" t="s">
        <v>211</v>
      </c>
      <c r="M84" s="36" t="s">
        <v>347</v>
      </c>
      <c r="N84" s="36"/>
      <c r="O84" s="34" t="s">
        <v>435</v>
      </c>
      <c r="P84" s="46" t="s">
        <v>436</v>
      </c>
      <c r="Q84" s="60"/>
      <c r="R84" s="67" t="str">
        <f t="shared" si="31"/>
        <v>ok</v>
      </c>
      <c r="S84" s="67" t="str">
        <f t="shared" si="32"/>
        <v>ok</v>
      </c>
      <c r="T84" s="67" t="str">
        <f t="shared" si="33"/>
        <v>ok</v>
      </c>
      <c r="U84" s="67" t="str">
        <f t="shared" si="34"/>
        <v>ok</v>
      </c>
      <c r="V84" s="67" t="str">
        <f t="shared" si="35"/>
        <v>ok</v>
      </c>
      <c r="W84" s="67" t="str">
        <f t="shared" si="36"/>
        <v>ok</v>
      </c>
      <c r="X84" s="67" t="str">
        <f t="shared" si="37"/>
        <v>ok</v>
      </c>
      <c r="Y84" s="67" t="str">
        <f t="shared" si="38"/>
        <v>ok</v>
      </c>
      <c r="Z84" s="67" t="str">
        <f t="shared" si="39"/>
        <v>ok</v>
      </c>
      <c r="AA84" s="67" t="str">
        <f t="shared" si="40"/>
        <v>ok</v>
      </c>
      <c r="AB84" s="67" t="str">
        <f t="shared" si="41"/>
        <v>ok</v>
      </c>
      <c r="AC84" s="67" t="str">
        <f t="shared" si="42"/>
        <v>ok</v>
      </c>
      <c r="AD84" s="67" t="str">
        <f t="shared" si="43"/>
        <v>ok</v>
      </c>
      <c r="AE84" s="67" t="str">
        <f t="shared" si="44"/>
        <v>ok</v>
      </c>
      <c r="AF84" s="5"/>
      <c r="AG84" s="10"/>
      <c r="AH84" s="10"/>
      <c r="AI84" s="10"/>
      <c r="AJ84" s="12" t="s">
        <v>5</v>
      </c>
      <c r="AK84" s="25"/>
      <c r="AL84" s="25"/>
      <c r="AM84" s="25"/>
    </row>
    <row r="85" spans="1:39" s="6" customFormat="1" ht="78" thickTop="1" thickBot="1" x14ac:dyDescent="0.25">
      <c r="A85" s="11">
        <v>16</v>
      </c>
      <c r="B85" s="43" t="str">
        <f t="shared" si="30"/>
        <v>ok</v>
      </c>
      <c r="C85" s="39" t="s">
        <v>318</v>
      </c>
      <c r="D85" s="73" t="s">
        <v>204</v>
      </c>
      <c r="E85" s="73" t="s">
        <v>124</v>
      </c>
      <c r="F85" s="73" t="s">
        <v>205</v>
      </c>
      <c r="G85" s="36"/>
      <c r="H85" s="34" t="s">
        <v>434</v>
      </c>
      <c r="I85" s="73" t="s">
        <v>331</v>
      </c>
      <c r="J85" s="73" t="s">
        <v>320</v>
      </c>
      <c r="K85" s="73" t="s">
        <v>372</v>
      </c>
      <c r="L85" s="35" t="s">
        <v>207</v>
      </c>
      <c r="M85" s="36" t="s">
        <v>348</v>
      </c>
      <c r="N85" s="36"/>
      <c r="O85" s="34" t="s">
        <v>435</v>
      </c>
      <c r="P85" s="46" t="s">
        <v>436</v>
      </c>
      <c r="Q85" s="60"/>
      <c r="R85" s="67" t="str">
        <f t="shared" si="31"/>
        <v>ok</v>
      </c>
      <c r="S85" s="67" t="str">
        <f t="shared" si="32"/>
        <v>ok</v>
      </c>
      <c r="T85" s="67" t="str">
        <f t="shared" si="33"/>
        <v>ok</v>
      </c>
      <c r="U85" s="67" t="str">
        <f t="shared" si="34"/>
        <v>ok</v>
      </c>
      <c r="V85" s="67" t="str">
        <f t="shared" si="35"/>
        <v>ok</v>
      </c>
      <c r="W85" s="67" t="str">
        <f t="shared" si="36"/>
        <v>ok</v>
      </c>
      <c r="X85" s="67" t="str">
        <f t="shared" si="37"/>
        <v>ok</v>
      </c>
      <c r="Y85" s="67" t="str">
        <f t="shared" si="38"/>
        <v>ok</v>
      </c>
      <c r="Z85" s="67" t="str">
        <f t="shared" si="39"/>
        <v>ok</v>
      </c>
      <c r="AA85" s="67" t="str">
        <f t="shared" si="40"/>
        <v>ok</v>
      </c>
      <c r="AB85" s="67" t="str">
        <f t="shared" si="41"/>
        <v>ok</v>
      </c>
      <c r="AC85" s="67" t="str">
        <f t="shared" si="42"/>
        <v>ok</v>
      </c>
      <c r="AD85" s="67" t="str">
        <f t="shared" si="43"/>
        <v>ok</v>
      </c>
      <c r="AE85" s="67" t="str">
        <f t="shared" si="44"/>
        <v>ok</v>
      </c>
      <c r="AF85" s="5"/>
      <c r="AG85" s="10"/>
      <c r="AH85" s="10"/>
      <c r="AI85" s="10"/>
      <c r="AJ85" s="12" t="s">
        <v>5</v>
      </c>
      <c r="AK85" s="25"/>
      <c r="AL85" s="25"/>
      <c r="AM85" s="25"/>
    </row>
    <row r="86" spans="1:39" s="6" customFormat="1" ht="39.75" thickTop="1" thickBot="1" x14ac:dyDescent="0.25">
      <c r="A86" s="11">
        <v>14</v>
      </c>
      <c r="B86" s="43" t="str">
        <f t="shared" si="30"/>
        <v>ok</v>
      </c>
      <c r="C86" s="39" t="s">
        <v>318</v>
      </c>
      <c r="D86" s="73" t="s">
        <v>119</v>
      </c>
      <c r="E86" s="73" t="s">
        <v>120</v>
      </c>
      <c r="F86" s="73" t="s">
        <v>121</v>
      </c>
      <c r="G86" s="36"/>
      <c r="H86" s="34" t="s">
        <v>434</v>
      </c>
      <c r="I86" s="73" t="s">
        <v>319</v>
      </c>
      <c r="J86" s="73" t="s">
        <v>320</v>
      </c>
      <c r="K86" s="73" t="s">
        <v>467</v>
      </c>
      <c r="L86" s="35" t="s">
        <v>115</v>
      </c>
      <c r="M86" s="36" t="s">
        <v>347</v>
      </c>
      <c r="N86" s="36"/>
      <c r="O86" s="34" t="s">
        <v>435</v>
      </c>
      <c r="P86" s="46" t="s">
        <v>436</v>
      </c>
      <c r="Q86" s="60"/>
      <c r="R86" s="67" t="str">
        <f t="shared" si="31"/>
        <v>ok</v>
      </c>
      <c r="S86" s="67" t="str">
        <f t="shared" si="32"/>
        <v>ok</v>
      </c>
      <c r="T86" s="67" t="str">
        <f t="shared" si="33"/>
        <v>ok</v>
      </c>
      <c r="U86" s="67" t="str">
        <f t="shared" si="34"/>
        <v>ok</v>
      </c>
      <c r="V86" s="67" t="str">
        <f t="shared" si="35"/>
        <v>ok</v>
      </c>
      <c r="W86" s="67" t="str">
        <f t="shared" si="36"/>
        <v>ok</v>
      </c>
      <c r="X86" s="67" t="str">
        <f t="shared" si="37"/>
        <v>ok</v>
      </c>
      <c r="Y86" s="67" t="str">
        <f t="shared" si="38"/>
        <v>ok</v>
      </c>
      <c r="Z86" s="67" t="str">
        <f t="shared" si="39"/>
        <v>ok</v>
      </c>
      <c r="AA86" s="67" t="str">
        <f t="shared" si="40"/>
        <v>ok</v>
      </c>
      <c r="AB86" s="67" t="str">
        <f t="shared" si="41"/>
        <v>ok</v>
      </c>
      <c r="AC86" s="67" t="str">
        <f t="shared" si="42"/>
        <v>ok</v>
      </c>
      <c r="AD86" s="67" t="str">
        <f t="shared" si="43"/>
        <v>ok</v>
      </c>
      <c r="AE86" s="67" t="str">
        <f t="shared" si="44"/>
        <v>ok</v>
      </c>
      <c r="AF86" s="5"/>
      <c r="AG86" s="10"/>
      <c r="AH86" s="10"/>
      <c r="AI86" s="10"/>
      <c r="AJ86" s="12" t="s">
        <v>5</v>
      </c>
      <c r="AK86" s="25"/>
      <c r="AL86" s="25"/>
      <c r="AM86" s="25"/>
    </row>
    <row r="87" spans="1:39" s="6" customFormat="1" ht="52.5" thickTop="1" thickBot="1" x14ac:dyDescent="0.25">
      <c r="A87" s="11">
        <v>39</v>
      </c>
      <c r="B87" s="43" t="str">
        <f t="shared" si="30"/>
        <v>ok</v>
      </c>
      <c r="C87" s="39" t="s">
        <v>318</v>
      </c>
      <c r="D87" s="73" t="s">
        <v>468</v>
      </c>
      <c r="E87" s="73" t="s">
        <v>469</v>
      </c>
      <c r="F87" s="85" t="s">
        <v>466</v>
      </c>
      <c r="G87" s="36"/>
      <c r="H87" s="34" t="s">
        <v>434</v>
      </c>
      <c r="I87" s="73" t="s">
        <v>321</v>
      </c>
      <c r="J87" s="73" t="s">
        <v>320</v>
      </c>
      <c r="K87" s="73" t="s">
        <v>464</v>
      </c>
      <c r="L87" s="35" t="s">
        <v>465</v>
      </c>
      <c r="M87" s="36" t="s">
        <v>347</v>
      </c>
      <c r="N87" s="36"/>
      <c r="O87" s="34" t="s">
        <v>435</v>
      </c>
      <c r="P87" s="46" t="s">
        <v>436</v>
      </c>
      <c r="Q87" s="60"/>
      <c r="R87" s="67" t="str">
        <f t="shared" si="31"/>
        <v>ok</v>
      </c>
      <c r="S87" s="67" t="str">
        <f t="shared" si="32"/>
        <v>ok</v>
      </c>
      <c r="T87" s="67" t="str">
        <f t="shared" si="33"/>
        <v>ok</v>
      </c>
      <c r="U87" s="67" t="str">
        <f t="shared" si="34"/>
        <v>ok</v>
      </c>
      <c r="V87" s="67" t="str">
        <f t="shared" si="35"/>
        <v>ok</v>
      </c>
      <c r="W87" s="67" t="str">
        <f t="shared" si="36"/>
        <v>ok</v>
      </c>
      <c r="X87" s="67" t="str">
        <f t="shared" si="37"/>
        <v>ok</v>
      </c>
      <c r="Y87" s="67" t="str">
        <f t="shared" si="38"/>
        <v>ok</v>
      </c>
      <c r="Z87" s="67" t="str">
        <f t="shared" si="39"/>
        <v>ok</v>
      </c>
      <c r="AA87" s="67" t="str">
        <f t="shared" si="40"/>
        <v>ok</v>
      </c>
      <c r="AB87" s="67" t="str">
        <f t="shared" si="41"/>
        <v>ok</v>
      </c>
      <c r="AC87" s="67" t="str">
        <f t="shared" si="42"/>
        <v>ok</v>
      </c>
      <c r="AD87" s="67" t="str">
        <f t="shared" si="43"/>
        <v>ok</v>
      </c>
      <c r="AE87" s="67" t="str">
        <f t="shared" si="44"/>
        <v>ok</v>
      </c>
      <c r="AF87" s="5"/>
      <c r="AG87" s="10"/>
      <c r="AH87" s="10"/>
      <c r="AI87" s="10"/>
      <c r="AJ87" s="12" t="s">
        <v>5</v>
      </c>
      <c r="AK87" s="25"/>
      <c r="AL87" s="25"/>
      <c r="AM87" s="25"/>
    </row>
    <row r="88" spans="1:39" s="6" customFormat="1" ht="52.5" thickTop="1" thickBot="1" x14ac:dyDescent="0.25">
      <c r="A88" s="11">
        <v>92</v>
      </c>
      <c r="B88" s="43" t="str">
        <f t="shared" si="30"/>
        <v>ok</v>
      </c>
      <c r="C88" s="39" t="s">
        <v>318</v>
      </c>
      <c r="D88" s="73" t="s">
        <v>289</v>
      </c>
      <c r="E88" s="73" t="s">
        <v>175</v>
      </c>
      <c r="F88" s="73" t="s">
        <v>290</v>
      </c>
      <c r="G88" s="36"/>
      <c r="H88" s="34" t="s">
        <v>434</v>
      </c>
      <c r="I88" s="73" t="s">
        <v>339</v>
      </c>
      <c r="J88" s="73" t="s">
        <v>320</v>
      </c>
      <c r="K88" s="73" t="s">
        <v>410</v>
      </c>
      <c r="L88" s="35" t="s">
        <v>291</v>
      </c>
      <c r="M88" s="36" t="s">
        <v>348</v>
      </c>
      <c r="N88" s="36"/>
      <c r="O88" s="34" t="s">
        <v>435</v>
      </c>
      <c r="P88" s="46" t="s">
        <v>436</v>
      </c>
      <c r="Q88" s="60"/>
      <c r="R88" s="67" t="str">
        <f t="shared" si="31"/>
        <v>ok</v>
      </c>
      <c r="S88" s="67" t="str">
        <f t="shared" si="32"/>
        <v>ok</v>
      </c>
      <c r="T88" s="67" t="str">
        <f t="shared" si="33"/>
        <v>ok</v>
      </c>
      <c r="U88" s="67" t="str">
        <f t="shared" si="34"/>
        <v>ok</v>
      </c>
      <c r="V88" s="67" t="str">
        <f t="shared" si="35"/>
        <v>ok</v>
      </c>
      <c r="W88" s="67" t="str">
        <f t="shared" si="36"/>
        <v>ok</v>
      </c>
      <c r="X88" s="67" t="str">
        <f t="shared" si="37"/>
        <v>ok</v>
      </c>
      <c r="Y88" s="67" t="str">
        <f t="shared" si="38"/>
        <v>ok</v>
      </c>
      <c r="Z88" s="67" t="str">
        <f t="shared" si="39"/>
        <v>ok</v>
      </c>
      <c r="AA88" s="67" t="str">
        <f t="shared" si="40"/>
        <v>ok</v>
      </c>
      <c r="AB88" s="67" t="str">
        <f t="shared" si="41"/>
        <v>ok</v>
      </c>
      <c r="AC88" s="67" t="str">
        <f t="shared" si="42"/>
        <v>ok</v>
      </c>
      <c r="AD88" s="67" t="str">
        <f t="shared" si="43"/>
        <v>ok</v>
      </c>
      <c r="AE88" s="67" t="str">
        <f t="shared" si="44"/>
        <v>ok</v>
      </c>
      <c r="AF88" s="5"/>
      <c r="AG88" s="10"/>
      <c r="AH88" s="10"/>
      <c r="AI88" s="10"/>
      <c r="AJ88" s="12" t="s">
        <v>5</v>
      </c>
      <c r="AK88" s="25"/>
      <c r="AL88" s="25"/>
      <c r="AM88" s="25"/>
    </row>
    <row r="89" spans="1:39" s="6" customFormat="1" ht="90.75" thickTop="1" thickBot="1" x14ac:dyDescent="0.25">
      <c r="A89" s="11">
        <v>89</v>
      </c>
      <c r="B89" s="43" t="str">
        <f t="shared" si="30"/>
        <v>ok</v>
      </c>
      <c r="C89" s="39" t="s">
        <v>318</v>
      </c>
      <c r="D89" s="73" t="s">
        <v>144</v>
      </c>
      <c r="E89" s="73" t="s">
        <v>145</v>
      </c>
      <c r="F89" s="73" t="s">
        <v>146</v>
      </c>
      <c r="G89" s="36"/>
      <c r="H89" s="34" t="s">
        <v>434</v>
      </c>
      <c r="I89" s="73" t="s">
        <v>322</v>
      </c>
      <c r="J89" s="73" t="s">
        <v>320</v>
      </c>
      <c r="K89" s="73" t="s">
        <v>355</v>
      </c>
      <c r="L89" s="35" t="s">
        <v>147</v>
      </c>
      <c r="M89" s="36" t="s">
        <v>348</v>
      </c>
      <c r="N89" s="36"/>
      <c r="O89" s="34" t="s">
        <v>435</v>
      </c>
      <c r="P89" s="46" t="s">
        <v>436</v>
      </c>
      <c r="Q89" s="60"/>
      <c r="R89" s="67" t="str">
        <f t="shared" si="31"/>
        <v>ok</v>
      </c>
      <c r="S89" s="67" t="str">
        <f t="shared" si="32"/>
        <v>ok</v>
      </c>
      <c r="T89" s="67" t="str">
        <f t="shared" si="33"/>
        <v>ok</v>
      </c>
      <c r="U89" s="67" t="str">
        <f t="shared" si="34"/>
        <v>ok</v>
      </c>
      <c r="V89" s="67" t="str">
        <f t="shared" si="35"/>
        <v>ok</v>
      </c>
      <c r="W89" s="67" t="str">
        <f t="shared" si="36"/>
        <v>ok</v>
      </c>
      <c r="X89" s="67" t="str">
        <f t="shared" si="37"/>
        <v>ok</v>
      </c>
      <c r="Y89" s="67" t="str">
        <f t="shared" si="38"/>
        <v>ok</v>
      </c>
      <c r="Z89" s="67" t="str">
        <f t="shared" si="39"/>
        <v>ok</v>
      </c>
      <c r="AA89" s="67" t="str">
        <f t="shared" si="40"/>
        <v>ok</v>
      </c>
      <c r="AB89" s="67" t="str">
        <f t="shared" si="41"/>
        <v>ok</v>
      </c>
      <c r="AC89" s="67" t="str">
        <f t="shared" si="42"/>
        <v>ok</v>
      </c>
      <c r="AD89" s="67" t="str">
        <f t="shared" si="43"/>
        <v>ok</v>
      </c>
      <c r="AE89" s="67" t="str">
        <f t="shared" si="44"/>
        <v>ok</v>
      </c>
      <c r="AF89" s="5"/>
      <c r="AG89" s="10"/>
      <c r="AH89" s="10"/>
      <c r="AI89" s="10"/>
      <c r="AJ89" s="12" t="s">
        <v>5</v>
      </c>
      <c r="AK89" s="25"/>
      <c r="AL89" s="25"/>
      <c r="AM89" s="25"/>
    </row>
    <row r="90" spans="1:39" s="6" customFormat="1" ht="39.75" thickTop="1" thickBot="1" x14ac:dyDescent="0.25">
      <c r="A90" s="11">
        <v>84</v>
      </c>
      <c r="B90" s="43" t="str">
        <f t="shared" si="30"/>
        <v>ok</v>
      </c>
      <c r="C90" s="39" t="s">
        <v>318</v>
      </c>
      <c r="D90" s="73" t="s">
        <v>447</v>
      </c>
      <c r="E90" s="73" t="s">
        <v>448</v>
      </c>
      <c r="F90" s="87" t="s">
        <v>449</v>
      </c>
      <c r="G90" s="36"/>
      <c r="H90" s="34" t="s">
        <v>434</v>
      </c>
      <c r="I90" s="73" t="s">
        <v>319</v>
      </c>
      <c r="J90" s="73" t="s">
        <v>320</v>
      </c>
      <c r="K90" s="73" t="s">
        <v>450</v>
      </c>
      <c r="L90" s="35" t="s">
        <v>115</v>
      </c>
      <c r="M90" s="36" t="s">
        <v>348</v>
      </c>
      <c r="N90" s="36"/>
      <c r="O90" s="34" t="s">
        <v>435</v>
      </c>
      <c r="P90" s="46" t="s">
        <v>436</v>
      </c>
      <c r="Q90" s="60"/>
      <c r="R90" s="67" t="str">
        <f t="shared" si="31"/>
        <v>ok</v>
      </c>
      <c r="S90" s="67" t="str">
        <f t="shared" si="32"/>
        <v>ok</v>
      </c>
      <c r="T90" s="67" t="str">
        <f t="shared" si="33"/>
        <v>ok</v>
      </c>
      <c r="U90" s="67" t="str">
        <f t="shared" si="34"/>
        <v>ok</v>
      </c>
      <c r="V90" s="67" t="str">
        <f t="shared" si="35"/>
        <v>ok</v>
      </c>
      <c r="W90" s="67" t="str">
        <f t="shared" si="36"/>
        <v>ok</v>
      </c>
      <c r="X90" s="67" t="str">
        <f t="shared" si="37"/>
        <v>ok</v>
      </c>
      <c r="Y90" s="67" t="str">
        <f t="shared" si="38"/>
        <v>ok</v>
      </c>
      <c r="Z90" s="67" t="str">
        <f t="shared" si="39"/>
        <v>ok</v>
      </c>
      <c r="AA90" s="67" t="str">
        <f t="shared" si="40"/>
        <v>ok</v>
      </c>
      <c r="AB90" s="67" t="str">
        <f t="shared" si="41"/>
        <v>ok</v>
      </c>
      <c r="AC90" s="67" t="str">
        <f t="shared" si="42"/>
        <v>ok</v>
      </c>
      <c r="AD90" s="67" t="str">
        <f t="shared" si="43"/>
        <v>ok</v>
      </c>
      <c r="AE90" s="67" t="str">
        <f t="shared" si="44"/>
        <v>ok</v>
      </c>
      <c r="AF90" s="5"/>
      <c r="AG90" s="10"/>
      <c r="AH90" s="10"/>
      <c r="AI90" s="10"/>
      <c r="AJ90" s="12" t="s">
        <v>5</v>
      </c>
      <c r="AK90" s="25"/>
      <c r="AL90" s="25"/>
      <c r="AM90" s="25"/>
    </row>
    <row r="91" spans="1:39" s="6" customFormat="1" ht="39.75" thickTop="1" thickBot="1" x14ac:dyDescent="0.25">
      <c r="A91" s="11">
        <v>102</v>
      </c>
      <c r="B91" s="43" t="str">
        <f t="shared" ref="B91:B116" si="45">IF(COUNTIF(R91:AE91,"")=No_of_Columns,"",IF(COUNTIF(R91:AE91,"ok")=No_of_Columns,"ok","Incomplete"))</f>
        <v>ok</v>
      </c>
      <c r="C91" s="39" t="s">
        <v>318</v>
      </c>
      <c r="D91" s="73" t="s">
        <v>126</v>
      </c>
      <c r="E91" s="73" t="s">
        <v>127</v>
      </c>
      <c r="F91" s="73" t="s">
        <v>128</v>
      </c>
      <c r="G91" s="36"/>
      <c r="H91" s="34" t="s">
        <v>434</v>
      </c>
      <c r="I91" s="73" t="s">
        <v>321</v>
      </c>
      <c r="J91" s="73" t="s">
        <v>320</v>
      </c>
      <c r="K91" s="73" t="s">
        <v>321</v>
      </c>
      <c r="L91" s="35" t="s">
        <v>129</v>
      </c>
      <c r="M91" s="36" t="s">
        <v>348</v>
      </c>
      <c r="N91" s="36"/>
      <c r="O91" s="34" t="s">
        <v>435</v>
      </c>
      <c r="P91" s="46" t="s">
        <v>436</v>
      </c>
      <c r="Q91" s="60"/>
      <c r="R91" s="67" t="str">
        <f t="shared" ref="R91:R116" si="46">IF(COUNTA($C91:$P91)=0,"",IF(ISBLANK($C91),"Empty cell",IF(OR($C91="I",$C91="R",$C91="T"),"ok","Entry should be one of 'I', 'R', or 'T'")))</f>
        <v>ok</v>
      </c>
      <c r="S91" s="67" t="str">
        <f t="shared" ref="S91:S116" si="47">IF(COUNTA($C91:$P91)=0,"",IF(ISBLANK(D91),"Empty cell","ok"))</f>
        <v>ok</v>
      </c>
      <c r="T91" s="67" t="str">
        <f t="shared" ref="T91:T116" si="48">IF(COUNTA($C91:$P91)=0,"",IF(ISBLANK(E91),"Empty cell","ok"))</f>
        <v>ok</v>
      </c>
      <c r="U91" s="67" t="str">
        <f t="shared" ref="U91:U116" si="49">IF(COUNTA($C91:$P91)=0,"",IF(ISBLANK(F91),"Empty cell",IF(IF(ISERROR(FIND("@",F91)),1,0)+IF(ISERROR(FIND(".",F91)),1,0)&gt;0,"Entry is not an email address","ok")))</f>
        <v>ok</v>
      </c>
      <c r="V91" s="67" t="str">
        <f t="shared" ref="V91:V116" si="50">IF(COUNTA($C91:$P91)=0,"",IF(G91="D",IF(ISBLANK(H91),"ok","Entries should not be made in both columns"),IF(ISBLANK(G91),IF(ISBLANK(H91),"Empty cell","ok"),"Entry should be 'D'")))</f>
        <v>ok</v>
      </c>
      <c r="W91" s="67" t="str">
        <f t="shared" ref="W91:W116" si="51">IF(COUNTA($C91:$P91)=0,"",IF(G91="D",IF(ISBLANK(H91),"ok","Entries should not be made in both columns"),IF(ISBLANK(G91),IF(ISBLANK(H91),"Empty cell","ok"),IF(ISBLANK(H91),"ok","Entries should not be made in both columns"))))</f>
        <v>ok</v>
      </c>
      <c r="X91" s="67" t="str">
        <f t="shared" ref="X91:X116" si="52">IF(COUNTA($C91:$P91)=0,"",IF(ISBLANK($I91),"Empty cell","ok"))</f>
        <v>ok</v>
      </c>
      <c r="Y91" s="67" t="str">
        <f t="shared" ref="Y91:Y116" si="53">IF(COUNTA($C91:$P91)=0,"",IF(ISBLANK($J91),"Empty cell","ok"))</f>
        <v>ok</v>
      </c>
      <c r="Z91" s="67" t="str">
        <f t="shared" ref="Z91:Z116" si="54">IF(COUNTA($C91:$P91)=0,"",IF(ISBLANK($K91),"Empty cell","ok"))</f>
        <v>ok</v>
      </c>
      <c r="AA91" s="67" t="str">
        <f t="shared" ref="AA91:AA116" si="55">IF(COUNTA($C91:$P91)=0,"",IF(ISBLANK($L91),"Empty cell","ok"))</f>
        <v>ok</v>
      </c>
      <c r="AB91" s="67" t="str">
        <f t="shared" ref="AB91:AB116" si="56">IF(COUNTA($C91:$P91)=0,"",IF(C91="T",IF(ISBLANK($M91),"ok","No entry should be made"),IF(ISBLANK($M91),"Empty cell",IF(OR($M91="V",$M91="NV"),"ok","Entry should be one of 'V' or 'NV'"))))</f>
        <v>ok</v>
      </c>
      <c r="AC91" s="67" t="str">
        <f t="shared" ref="AC91:AC116" si="57">IF(COUNTA($C91:$P91)=0,"",IF(C91="T",IF(ISBLANK($N91),"ok","No entry should be made"),IF(N91="D",IF(ISBLANK(O91),"ok","Entries should not be made in both columns"),IF(ISBLANK(N91),IF(ISBLANK(O91),"Empty cell","ok"),"Entry should be 'D'"))))</f>
        <v>ok</v>
      </c>
      <c r="AD91" s="67" t="str">
        <f t="shared" ref="AD91:AD116" si="58">IF(COUNTA($C91:$P91)=0,"",IF(C91="T",IF(ISBLANK($O91),"ok","No entry should be made"),IF(N91="D",IF(ISBLANK(O91),"ok","Entries should not be made in both columns"),IF(ISBLANK(N91),IF(ISBLANK(O91),"Empty cell","ok"),IF(ISBLANK(O91),"ok","Entries should not be made in both columns")))))</f>
        <v>ok</v>
      </c>
      <c r="AE91" s="67" t="str">
        <f t="shared" ref="AE91:AE116" si="59">IF(COUNTA($C91:$P91)=0,"",IF(C91="T",IF(ISBLANK($P91),"ok","No entry should be made"),IF(ISBLANK($P91),"Empty cell","ok")))</f>
        <v>ok</v>
      </c>
      <c r="AF91" s="5"/>
      <c r="AG91" s="10"/>
      <c r="AH91" s="10"/>
      <c r="AI91" s="10"/>
      <c r="AJ91" s="12" t="s">
        <v>5</v>
      </c>
      <c r="AK91" s="25"/>
      <c r="AL91" s="25"/>
      <c r="AM91" s="25"/>
    </row>
    <row r="92" spans="1:39" s="6" customFormat="1" ht="65.25" thickTop="1" thickBot="1" x14ac:dyDescent="0.25">
      <c r="A92" s="11">
        <v>103</v>
      </c>
      <c r="B92" s="43" t="str">
        <f t="shared" si="45"/>
        <v>ok</v>
      </c>
      <c r="C92" s="39" t="s">
        <v>318</v>
      </c>
      <c r="D92" s="73" t="s">
        <v>126</v>
      </c>
      <c r="E92" s="73" t="s">
        <v>127</v>
      </c>
      <c r="F92" s="73" t="s">
        <v>128</v>
      </c>
      <c r="G92" s="36"/>
      <c r="H92" s="34" t="s">
        <v>434</v>
      </c>
      <c r="I92" s="73" t="s">
        <v>321</v>
      </c>
      <c r="J92" s="73" t="s">
        <v>320</v>
      </c>
      <c r="K92" s="73" t="s">
        <v>354</v>
      </c>
      <c r="L92" s="35" t="s">
        <v>143</v>
      </c>
      <c r="M92" s="36" t="s">
        <v>348</v>
      </c>
      <c r="N92" s="36"/>
      <c r="O92" s="34" t="s">
        <v>435</v>
      </c>
      <c r="P92" s="46" t="s">
        <v>436</v>
      </c>
      <c r="Q92" s="60"/>
      <c r="R92" s="67" t="str">
        <f t="shared" si="46"/>
        <v>ok</v>
      </c>
      <c r="S92" s="67" t="str">
        <f t="shared" si="47"/>
        <v>ok</v>
      </c>
      <c r="T92" s="67" t="str">
        <f t="shared" si="48"/>
        <v>ok</v>
      </c>
      <c r="U92" s="67" t="str">
        <f t="shared" si="49"/>
        <v>ok</v>
      </c>
      <c r="V92" s="67" t="str">
        <f t="shared" si="50"/>
        <v>ok</v>
      </c>
      <c r="W92" s="67" t="str">
        <f t="shared" si="51"/>
        <v>ok</v>
      </c>
      <c r="X92" s="67" t="str">
        <f t="shared" si="52"/>
        <v>ok</v>
      </c>
      <c r="Y92" s="67" t="str">
        <f t="shared" si="53"/>
        <v>ok</v>
      </c>
      <c r="Z92" s="67" t="str">
        <f t="shared" si="54"/>
        <v>ok</v>
      </c>
      <c r="AA92" s="67" t="str">
        <f t="shared" si="55"/>
        <v>ok</v>
      </c>
      <c r="AB92" s="67" t="str">
        <f t="shared" si="56"/>
        <v>ok</v>
      </c>
      <c r="AC92" s="67" t="str">
        <f t="shared" si="57"/>
        <v>ok</v>
      </c>
      <c r="AD92" s="67" t="str">
        <f t="shared" si="58"/>
        <v>ok</v>
      </c>
      <c r="AE92" s="67" t="str">
        <f t="shared" si="59"/>
        <v>ok</v>
      </c>
      <c r="AF92" s="5"/>
      <c r="AG92" s="10"/>
      <c r="AH92" s="10"/>
      <c r="AI92" s="10"/>
      <c r="AJ92" s="12" t="s">
        <v>5</v>
      </c>
      <c r="AK92" s="25"/>
      <c r="AL92" s="25"/>
      <c r="AM92" s="25"/>
    </row>
    <row r="93" spans="1:39" s="6" customFormat="1" ht="103.5" thickTop="1" thickBot="1" x14ac:dyDescent="0.25">
      <c r="A93" s="11">
        <v>90</v>
      </c>
      <c r="B93" s="43" t="str">
        <f t="shared" si="45"/>
        <v>ok</v>
      </c>
      <c r="C93" s="39" t="s">
        <v>318</v>
      </c>
      <c r="D93" s="73" t="s">
        <v>126</v>
      </c>
      <c r="E93" s="73" t="s">
        <v>127</v>
      </c>
      <c r="F93" s="73" t="s">
        <v>128</v>
      </c>
      <c r="G93" s="36"/>
      <c r="H93" s="34" t="s">
        <v>434</v>
      </c>
      <c r="I93" s="73" t="s">
        <v>321</v>
      </c>
      <c r="J93" s="73" t="s">
        <v>320</v>
      </c>
      <c r="K93" s="73" t="s">
        <v>353</v>
      </c>
      <c r="L93" s="35" t="s">
        <v>142</v>
      </c>
      <c r="M93" s="36" t="s">
        <v>348</v>
      </c>
      <c r="N93" s="36"/>
      <c r="O93" s="34" t="s">
        <v>435</v>
      </c>
      <c r="P93" s="46" t="s">
        <v>436</v>
      </c>
      <c r="Q93" s="60"/>
      <c r="R93" s="67" t="str">
        <f t="shared" si="46"/>
        <v>ok</v>
      </c>
      <c r="S93" s="67" t="str">
        <f t="shared" si="47"/>
        <v>ok</v>
      </c>
      <c r="T93" s="67" t="str">
        <f t="shared" si="48"/>
        <v>ok</v>
      </c>
      <c r="U93" s="67" t="str">
        <f t="shared" si="49"/>
        <v>ok</v>
      </c>
      <c r="V93" s="67" t="str">
        <f t="shared" si="50"/>
        <v>ok</v>
      </c>
      <c r="W93" s="67" t="str">
        <f t="shared" si="51"/>
        <v>ok</v>
      </c>
      <c r="X93" s="67" t="str">
        <f t="shared" si="52"/>
        <v>ok</v>
      </c>
      <c r="Y93" s="67" t="str">
        <f t="shared" si="53"/>
        <v>ok</v>
      </c>
      <c r="Z93" s="67" t="str">
        <f t="shared" si="54"/>
        <v>ok</v>
      </c>
      <c r="AA93" s="67" t="str">
        <f t="shared" si="55"/>
        <v>ok</v>
      </c>
      <c r="AB93" s="67" t="str">
        <f t="shared" si="56"/>
        <v>ok</v>
      </c>
      <c r="AC93" s="67" t="str">
        <f t="shared" si="57"/>
        <v>ok</v>
      </c>
      <c r="AD93" s="67" t="str">
        <f t="shared" si="58"/>
        <v>ok</v>
      </c>
      <c r="AE93" s="67" t="str">
        <f t="shared" si="59"/>
        <v>ok</v>
      </c>
      <c r="AF93" s="5"/>
      <c r="AG93" s="10"/>
      <c r="AH93" s="10"/>
      <c r="AI93" s="10"/>
      <c r="AJ93" s="12" t="s">
        <v>5</v>
      </c>
      <c r="AK93" s="25"/>
      <c r="AL93" s="25"/>
      <c r="AM93" s="25"/>
    </row>
    <row r="94" spans="1:39" s="6" customFormat="1" ht="78" thickTop="1" thickBot="1" x14ac:dyDescent="0.25">
      <c r="A94" s="11">
        <v>86</v>
      </c>
      <c r="B94" s="43" t="str">
        <f t="shared" si="45"/>
        <v>ok</v>
      </c>
      <c r="C94" s="39" t="s">
        <v>318</v>
      </c>
      <c r="D94" s="73" t="s">
        <v>179</v>
      </c>
      <c r="E94" s="73" t="s">
        <v>180</v>
      </c>
      <c r="F94" s="73" t="s">
        <v>181</v>
      </c>
      <c r="G94" s="36"/>
      <c r="H94" s="34" t="s">
        <v>434</v>
      </c>
      <c r="I94" s="73" t="s">
        <v>326</v>
      </c>
      <c r="J94" s="73" t="s">
        <v>320</v>
      </c>
      <c r="K94" s="73" t="s">
        <v>459</v>
      </c>
      <c r="L94" s="35" t="s">
        <v>460</v>
      </c>
      <c r="M94" s="36" t="s">
        <v>348</v>
      </c>
      <c r="N94" s="36"/>
      <c r="O94" s="34" t="s">
        <v>435</v>
      </c>
      <c r="P94" s="46" t="s">
        <v>436</v>
      </c>
      <c r="Q94" s="60"/>
      <c r="R94" s="67" t="str">
        <f t="shared" si="46"/>
        <v>ok</v>
      </c>
      <c r="S94" s="67" t="str">
        <f t="shared" si="47"/>
        <v>ok</v>
      </c>
      <c r="T94" s="67" t="str">
        <f t="shared" si="48"/>
        <v>ok</v>
      </c>
      <c r="U94" s="67" t="str">
        <f t="shared" si="49"/>
        <v>ok</v>
      </c>
      <c r="V94" s="67" t="str">
        <f t="shared" si="50"/>
        <v>ok</v>
      </c>
      <c r="W94" s="67" t="str">
        <f t="shared" si="51"/>
        <v>ok</v>
      </c>
      <c r="X94" s="67" t="str">
        <f t="shared" si="52"/>
        <v>ok</v>
      </c>
      <c r="Y94" s="67" t="str">
        <f t="shared" si="53"/>
        <v>ok</v>
      </c>
      <c r="Z94" s="67" t="str">
        <f t="shared" si="54"/>
        <v>ok</v>
      </c>
      <c r="AA94" s="67" t="str">
        <f t="shared" si="55"/>
        <v>ok</v>
      </c>
      <c r="AB94" s="67" t="str">
        <f t="shared" si="56"/>
        <v>ok</v>
      </c>
      <c r="AC94" s="67" t="str">
        <f t="shared" si="57"/>
        <v>ok</v>
      </c>
      <c r="AD94" s="67" t="str">
        <f t="shared" si="58"/>
        <v>ok</v>
      </c>
      <c r="AE94" s="67" t="str">
        <f t="shared" si="59"/>
        <v>ok</v>
      </c>
      <c r="AF94" s="5"/>
      <c r="AG94" s="10"/>
      <c r="AH94" s="10"/>
      <c r="AI94" s="10"/>
      <c r="AJ94" s="12" t="s">
        <v>5</v>
      </c>
      <c r="AK94" s="25"/>
      <c r="AL94" s="25"/>
      <c r="AM94" s="25"/>
    </row>
    <row r="95" spans="1:39" s="6" customFormat="1" ht="39.75" thickTop="1" thickBot="1" x14ac:dyDescent="0.25">
      <c r="A95" s="11">
        <v>145</v>
      </c>
      <c r="B95" s="43" t="str">
        <f t="shared" si="45"/>
        <v>ok</v>
      </c>
      <c r="C95" s="39" t="s">
        <v>318</v>
      </c>
      <c r="D95" s="73" t="s">
        <v>229</v>
      </c>
      <c r="E95" s="73" t="s">
        <v>230</v>
      </c>
      <c r="F95" s="73" t="s">
        <v>231</v>
      </c>
      <c r="G95" s="36"/>
      <c r="H95" s="34" t="s">
        <v>434</v>
      </c>
      <c r="I95" s="73" t="s">
        <v>442</v>
      </c>
      <c r="J95" s="73" t="s">
        <v>320</v>
      </c>
      <c r="K95" s="73" t="s">
        <v>383</v>
      </c>
      <c r="L95" s="35" t="s">
        <v>236</v>
      </c>
      <c r="M95" s="36" t="s">
        <v>347</v>
      </c>
      <c r="N95" s="36"/>
      <c r="O95" s="34" t="s">
        <v>435</v>
      </c>
      <c r="P95" s="46" t="s">
        <v>436</v>
      </c>
      <c r="Q95" s="60"/>
      <c r="R95" s="67" t="str">
        <f t="shared" si="46"/>
        <v>ok</v>
      </c>
      <c r="S95" s="67" t="str">
        <f t="shared" si="47"/>
        <v>ok</v>
      </c>
      <c r="T95" s="67" t="str">
        <f t="shared" si="48"/>
        <v>ok</v>
      </c>
      <c r="U95" s="67" t="str">
        <f t="shared" si="49"/>
        <v>ok</v>
      </c>
      <c r="V95" s="67" t="str">
        <f t="shared" si="50"/>
        <v>ok</v>
      </c>
      <c r="W95" s="67" t="str">
        <f t="shared" si="51"/>
        <v>ok</v>
      </c>
      <c r="X95" s="67" t="str">
        <f t="shared" si="52"/>
        <v>ok</v>
      </c>
      <c r="Y95" s="67" t="str">
        <f t="shared" si="53"/>
        <v>ok</v>
      </c>
      <c r="Z95" s="67" t="str">
        <f t="shared" si="54"/>
        <v>ok</v>
      </c>
      <c r="AA95" s="67" t="str">
        <f t="shared" si="55"/>
        <v>ok</v>
      </c>
      <c r="AB95" s="67" t="str">
        <f t="shared" si="56"/>
        <v>ok</v>
      </c>
      <c r="AC95" s="67" t="str">
        <f t="shared" si="57"/>
        <v>ok</v>
      </c>
      <c r="AD95" s="67" t="str">
        <f t="shared" si="58"/>
        <v>ok</v>
      </c>
      <c r="AE95" s="67" t="str">
        <f t="shared" si="59"/>
        <v>ok</v>
      </c>
      <c r="AF95" s="5"/>
      <c r="AG95" s="10"/>
      <c r="AH95" s="10"/>
      <c r="AI95" s="10"/>
      <c r="AJ95" s="12" t="s">
        <v>5</v>
      </c>
      <c r="AK95" s="25"/>
      <c r="AL95" s="25"/>
      <c r="AM95" s="25"/>
    </row>
    <row r="96" spans="1:39" s="6" customFormat="1" ht="39.75" thickTop="1" thickBot="1" x14ac:dyDescent="0.25">
      <c r="A96" s="11">
        <v>5</v>
      </c>
      <c r="B96" s="43" t="str">
        <f t="shared" si="45"/>
        <v>ok</v>
      </c>
      <c r="C96" s="39" t="s">
        <v>318</v>
      </c>
      <c r="D96" s="73" t="s">
        <v>229</v>
      </c>
      <c r="E96" s="73" t="s">
        <v>230</v>
      </c>
      <c r="F96" s="73" t="s">
        <v>231</v>
      </c>
      <c r="G96" s="36"/>
      <c r="H96" s="34" t="s">
        <v>434</v>
      </c>
      <c r="I96" s="73" t="s">
        <v>442</v>
      </c>
      <c r="J96" s="73" t="s">
        <v>320</v>
      </c>
      <c r="K96" s="73" t="s">
        <v>379</v>
      </c>
      <c r="L96" s="35" t="s">
        <v>232</v>
      </c>
      <c r="M96" s="36" t="s">
        <v>347</v>
      </c>
      <c r="N96" s="36"/>
      <c r="O96" s="34" t="s">
        <v>435</v>
      </c>
      <c r="P96" s="46" t="s">
        <v>436</v>
      </c>
      <c r="Q96" s="60"/>
      <c r="R96" s="67" t="str">
        <f t="shared" si="46"/>
        <v>ok</v>
      </c>
      <c r="S96" s="67" t="str">
        <f t="shared" si="47"/>
        <v>ok</v>
      </c>
      <c r="T96" s="67" t="str">
        <f t="shared" si="48"/>
        <v>ok</v>
      </c>
      <c r="U96" s="67" t="str">
        <f t="shared" si="49"/>
        <v>ok</v>
      </c>
      <c r="V96" s="67" t="str">
        <f t="shared" si="50"/>
        <v>ok</v>
      </c>
      <c r="W96" s="67" t="str">
        <f t="shared" si="51"/>
        <v>ok</v>
      </c>
      <c r="X96" s="67" t="str">
        <f t="shared" si="52"/>
        <v>ok</v>
      </c>
      <c r="Y96" s="67" t="str">
        <f t="shared" si="53"/>
        <v>ok</v>
      </c>
      <c r="Z96" s="67" t="str">
        <f t="shared" si="54"/>
        <v>ok</v>
      </c>
      <c r="AA96" s="67" t="str">
        <f t="shared" si="55"/>
        <v>ok</v>
      </c>
      <c r="AB96" s="67" t="str">
        <f t="shared" si="56"/>
        <v>ok</v>
      </c>
      <c r="AC96" s="67" t="str">
        <f t="shared" si="57"/>
        <v>ok</v>
      </c>
      <c r="AD96" s="67" t="str">
        <f t="shared" si="58"/>
        <v>ok</v>
      </c>
      <c r="AE96" s="67" t="str">
        <f t="shared" si="59"/>
        <v>ok</v>
      </c>
      <c r="AF96" s="5"/>
      <c r="AG96" s="13"/>
      <c r="AH96" s="62"/>
      <c r="AI96" s="62"/>
      <c r="AJ96" s="12" t="s">
        <v>5</v>
      </c>
      <c r="AK96" s="25"/>
      <c r="AL96" s="25"/>
      <c r="AM96" s="25"/>
    </row>
    <row r="97" spans="1:39" s="6" customFormat="1" ht="52.5" thickTop="1" thickBot="1" x14ac:dyDescent="0.25">
      <c r="A97" s="11">
        <v>157</v>
      </c>
      <c r="B97" s="43" t="str">
        <f t="shared" si="45"/>
        <v>ok</v>
      </c>
      <c r="C97" s="39" t="s">
        <v>318</v>
      </c>
      <c r="D97" s="73" t="s">
        <v>229</v>
      </c>
      <c r="E97" s="73" t="s">
        <v>230</v>
      </c>
      <c r="F97" s="73" t="s">
        <v>231</v>
      </c>
      <c r="G97" s="36"/>
      <c r="H97" s="34" t="s">
        <v>434</v>
      </c>
      <c r="I97" s="90" t="s">
        <v>442</v>
      </c>
      <c r="J97" s="73" t="s">
        <v>320</v>
      </c>
      <c r="K97" s="73" t="s">
        <v>384</v>
      </c>
      <c r="L97" s="35" t="s">
        <v>237</v>
      </c>
      <c r="M97" s="36" t="s">
        <v>347</v>
      </c>
      <c r="N97" s="36"/>
      <c r="O97" s="34" t="s">
        <v>435</v>
      </c>
      <c r="P97" s="46" t="s">
        <v>436</v>
      </c>
      <c r="Q97" s="60"/>
      <c r="R97" s="67" t="str">
        <f t="shared" si="46"/>
        <v>ok</v>
      </c>
      <c r="S97" s="67" t="str">
        <f t="shared" si="47"/>
        <v>ok</v>
      </c>
      <c r="T97" s="67" t="str">
        <f t="shared" si="48"/>
        <v>ok</v>
      </c>
      <c r="U97" s="67" t="str">
        <f t="shared" si="49"/>
        <v>ok</v>
      </c>
      <c r="V97" s="67" t="str">
        <f t="shared" si="50"/>
        <v>ok</v>
      </c>
      <c r="W97" s="67" t="str">
        <f t="shared" si="51"/>
        <v>ok</v>
      </c>
      <c r="X97" s="67" t="str">
        <f t="shared" si="52"/>
        <v>ok</v>
      </c>
      <c r="Y97" s="67" t="str">
        <f t="shared" si="53"/>
        <v>ok</v>
      </c>
      <c r="Z97" s="67" t="str">
        <f t="shared" si="54"/>
        <v>ok</v>
      </c>
      <c r="AA97" s="67" t="str">
        <f t="shared" si="55"/>
        <v>ok</v>
      </c>
      <c r="AB97" s="67" t="str">
        <f t="shared" si="56"/>
        <v>ok</v>
      </c>
      <c r="AC97" s="67" t="str">
        <f t="shared" si="57"/>
        <v>ok</v>
      </c>
      <c r="AD97" s="67" t="str">
        <f t="shared" si="58"/>
        <v>ok</v>
      </c>
      <c r="AE97" s="67" t="str">
        <f t="shared" si="59"/>
        <v>ok</v>
      </c>
      <c r="AF97" s="5"/>
      <c r="AG97" s="10"/>
      <c r="AH97" s="10"/>
      <c r="AI97" s="10"/>
      <c r="AJ97" s="12" t="s">
        <v>5</v>
      </c>
      <c r="AK97" s="25"/>
      <c r="AL97" s="25"/>
      <c r="AM97" s="25"/>
    </row>
    <row r="98" spans="1:39" s="6" customFormat="1" ht="90.75" thickTop="1" thickBot="1" x14ac:dyDescent="0.25">
      <c r="A98" s="11">
        <v>155</v>
      </c>
      <c r="B98" s="43" t="str">
        <f t="shared" si="45"/>
        <v>ok</v>
      </c>
      <c r="C98" s="39" t="s">
        <v>318</v>
      </c>
      <c r="D98" s="73" t="s">
        <v>229</v>
      </c>
      <c r="E98" s="73" t="s">
        <v>230</v>
      </c>
      <c r="F98" s="73" t="s">
        <v>231</v>
      </c>
      <c r="G98" s="36"/>
      <c r="H98" s="34" t="s">
        <v>434</v>
      </c>
      <c r="I98" s="89" t="s">
        <v>442</v>
      </c>
      <c r="J98" s="73" t="s">
        <v>320</v>
      </c>
      <c r="K98" s="73" t="s">
        <v>381</v>
      </c>
      <c r="L98" s="35" t="s">
        <v>234</v>
      </c>
      <c r="M98" s="36" t="s">
        <v>347</v>
      </c>
      <c r="N98" s="36"/>
      <c r="O98" s="34" t="s">
        <v>435</v>
      </c>
      <c r="P98" s="46" t="s">
        <v>436</v>
      </c>
      <c r="Q98" s="60"/>
      <c r="R98" s="67" t="str">
        <f t="shared" si="46"/>
        <v>ok</v>
      </c>
      <c r="S98" s="67" t="str">
        <f t="shared" si="47"/>
        <v>ok</v>
      </c>
      <c r="T98" s="67" t="str">
        <f t="shared" si="48"/>
        <v>ok</v>
      </c>
      <c r="U98" s="67" t="str">
        <f t="shared" si="49"/>
        <v>ok</v>
      </c>
      <c r="V98" s="67" t="str">
        <f t="shared" si="50"/>
        <v>ok</v>
      </c>
      <c r="W98" s="67" t="str">
        <f t="shared" si="51"/>
        <v>ok</v>
      </c>
      <c r="X98" s="67" t="str">
        <f t="shared" si="52"/>
        <v>ok</v>
      </c>
      <c r="Y98" s="67" t="str">
        <f t="shared" si="53"/>
        <v>ok</v>
      </c>
      <c r="Z98" s="67" t="str">
        <f t="shared" si="54"/>
        <v>ok</v>
      </c>
      <c r="AA98" s="67" t="str">
        <f t="shared" si="55"/>
        <v>ok</v>
      </c>
      <c r="AB98" s="67" t="str">
        <f t="shared" si="56"/>
        <v>ok</v>
      </c>
      <c r="AC98" s="67" t="str">
        <f t="shared" si="57"/>
        <v>ok</v>
      </c>
      <c r="AD98" s="67" t="str">
        <f t="shared" si="58"/>
        <v>ok</v>
      </c>
      <c r="AE98" s="67" t="str">
        <f t="shared" si="59"/>
        <v>ok</v>
      </c>
      <c r="AF98" s="5"/>
      <c r="AG98" s="10"/>
      <c r="AH98" s="10"/>
      <c r="AI98" s="10"/>
      <c r="AJ98" s="12" t="s">
        <v>5</v>
      </c>
      <c r="AK98" s="25"/>
      <c r="AL98" s="25"/>
      <c r="AM98" s="25"/>
    </row>
    <row r="99" spans="1:39" s="6" customFormat="1" ht="39.75" thickTop="1" thickBot="1" x14ac:dyDescent="0.25">
      <c r="A99" s="11">
        <v>158</v>
      </c>
      <c r="B99" s="43" t="str">
        <f t="shared" si="45"/>
        <v>ok</v>
      </c>
      <c r="C99" s="39" t="s">
        <v>318</v>
      </c>
      <c r="D99" s="73" t="s">
        <v>229</v>
      </c>
      <c r="E99" s="73" t="s">
        <v>230</v>
      </c>
      <c r="F99" s="73" t="s">
        <v>231</v>
      </c>
      <c r="G99" s="36"/>
      <c r="H99" s="34" t="s">
        <v>434</v>
      </c>
      <c r="I99" s="73" t="s">
        <v>442</v>
      </c>
      <c r="J99" s="73" t="s">
        <v>320</v>
      </c>
      <c r="K99" s="73" t="s">
        <v>380</v>
      </c>
      <c r="L99" s="35" t="s">
        <v>233</v>
      </c>
      <c r="M99" s="36" t="s">
        <v>348</v>
      </c>
      <c r="N99" s="36"/>
      <c r="O99" s="34" t="s">
        <v>435</v>
      </c>
      <c r="P99" s="46" t="s">
        <v>436</v>
      </c>
      <c r="Q99" s="60"/>
      <c r="R99" s="67" t="str">
        <f t="shared" si="46"/>
        <v>ok</v>
      </c>
      <c r="S99" s="67" t="str">
        <f t="shared" si="47"/>
        <v>ok</v>
      </c>
      <c r="T99" s="67" t="str">
        <f t="shared" si="48"/>
        <v>ok</v>
      </c>
      <c r="U99" s="67" t="str">
        <f t="shared" si="49"/>
        <v>ok</v>
      </c>
      <c r="V99" s="67" t="str">
        <f t="shared" si="50"/>
        <v>ok</v>
      </c>
      <c r="W99" s="67" t="str">
        <f t="shared" si="51"/>
        <v>ok</v>
      </c>
      <c r="X99" s="67" t="str">
        <f t="shared" si="52"/>
        <v>ok</v>
      </c>
      <c r="Y99" s="67" t="str">
        <f t="shared" si="53"/>
        <v>ok</v>
      </c>
      <c r="Z99" s="67" t="str">
        <f t="shared" si="54"/>
        <v>ok</v>
      </c>
      <c r="AA99" s="67" t="str">
        <f t="shared" si="55"/>
        <v>ok</v>
      </c>
      <c r="AB99" s="67" t="str">
        <f t="shared" si="56"/>
        <v>ok</v>
      </c>
      <c r="AC99" s="67" t="str">
        <f t="shared" si="57"/>
        <v>ok</v>
      </c>
      <c r="AD99" s="67" t="str">
        <f t="shared" si="58"/>
        <v>ok</v>
      </c>
      <c r="AE99" s="67" t="str">
        <f t="shared" si="59"/>
        <v>ok</v>
      </c>
      <c r="AF99" s="5"/>
      <c r="AG99" s="10"/>
      <c r="AH99" s="10"/>
      <c r="AI99" s="10"/>
      <c r="AJ99" s="12" t="s">
        <v>5</v>
      </c>
      <c r="AK99" s="25"/>
      <c r="AL99" s="25"/>
      <c r="AM99" s="25"/>
    </row>
    <row r="100" spans="1:39" s="6" customFormat="1" ht="39.75" thickTop="1" thickBot="1" x14ac:dyDescent="0.25">
      <c r="A100" s="11">
        <v>46</v>
      </c>
      <c r="B100" s="43" t="str">
        <f t="shared" si="45"/>
        <v>ok</v>
      </c>
      <c r="C100" s="39" t="s">
        <v>318</v>
      </c>
      <c r="D100" s="73" t="s">
        <v>229</v>
      </c>
      <c r="E100" s="73" t="s">
        <v>230</v>
      </c>
      <c r="F100" s="73" t="s">
        <v>231</v>
      </c>
      <c r="G100" s="36"/>
      <c r="H100" s="34" t="s">
        <v>434</v>
      </c>
      <c r="I100" s="73" t="s">
        <v>344</v>
      </c>
      <c r="J100" s="73" t="s">
        <v>345</v>
      </c>
      <c r="K100" s="73" t="s">
        <v>415</v>
      </c>
      <c r="L100" s="35" t="s">
        <v>299</v>
      </c>
      <c r="M100" s="36" t="s">
        <v>347</v>
      </c>
      <c r="N100" s="36"/>
      <c r="O100" s="34" t="s">
        <v>435</v>
      </c>
      <c r="P100" s="46" t="s">
        <v>436</v>
      </c>
      <c r="Q100" s="60"/>
      <c r="R100" s="67" t="str">
        <f t="shared" si="46"/>
        <v>ok</v>
      </c>
      <c r="S100" s="67" t="str">
        <f t="shared" si="47"/>
        <v>ok</v>
      </c>
      <c r="T100" s="67" t="str">
        <f t="shared" si="48"/>
        <v>ok</v>
      </c>
      <c r="U100" s="67" t="str">
        <f t="shared" si="49"/>
        <v>ok</v>
      </c>
      <c r="V100" s="67" t="str">
        <f t="shared" si="50"/>
        <v>ok</v>
      </c>
      <c r="W100" s="67" t="str">
        <f t="shared" si="51"/>
        <v>ok</v>
      </c>
      <c r="X100" s="67" t="str">
        <f t="shared" si="52"/>
        <v>ok</v>
      </c>
      <c r="Y100" s="67" t="str">
        <f t="shared" si="53"/>
        <v>ok</v>
      </c>
      <c r="Z100" s="67" t="str">
        <f t="shared" si="54"/>
        <v>ok</v>
      </c>
      <c r="AA100" s="67" t="str">
        <f t="shared" si="55"/>
        <v>ok</v>
      </c>
      <c r="AB100" s="67" t="str">
        <f t="shared" si="56"/>
        <v>ok</v>
      </c>
      <c r="AC100" s="67" t="str">
        <f t="shared" si="57"/>
        <v>ok</v>
      </c>
      <c r="AD100" s="67" t="str">
        <f t="shared" si="58"/>
        <v>ok</v>
      </c>
      <c r="AE100" s="67" t="str">
        <f t="shared" si="59"/>
        <v>ok</v>
      </c>
      <c r="AF100" s="5"/>
      <c r="AG100" s="10"/>
      <c r="AH100" s="10"/>
      <c r="AI100" s="10"/>
      <c r="AJ100" s="12" t="s">
        <v>5</v>
      </c>
      <c r="AK100" s="25"/>
      <c r="AL100" s="25"/>
      <c r="AM100" s="25"/>
    </row>
    <row r="101" spans="1:39" s="6" customFormat="1" ht="65.25" thickTop="1" thickBot="1" x14ac:dyDescent="0.25">
      <c r="A101" s="11">
        <v>48</v>
      </c>
      <c r="B101" s="43" t="str">
        <f t="shared" si="45"/>
        <v>ok</v>
      </c>
      <c r="C101" s="39" t="s">
        <v>318</v>
      </c>
      <c r="D101" s="73" t="s">
        <v>112</v>
      </c>
      <c r="E101" s="73" t="s">
        <v>113</v>
      </c>
      <c r="F101" s="73" t="s">
        <v>114</v>
      </c>
      <c r="G101" s="36"/>
      <c r="H101" s="34" t="s">
        <v>434</v>
      </c>
      <c r="I101" s="73" t="s">
        <v>319</v>
      </c>
      <c r="J101" s="73" t="s">
        <v>320</v>
      </c>
      <c r="K101" s="73" t="s">
        <v>349</v>
      </c>
      <c r="L101" s="35" t="s">
        <v>122</v>
      </c>
      <c r="M101" s="36" t="s">
        <v>348</v>
      </c>
      <c r="N101" s="36"/>
      <c r="O101" s="34" t="s">
        <v>435</v>
      </c>
      <c r="P101" s="46" t="s">
        <v>436</v>
      </c>
      <c r="Q101" s="60"/>
      <c r="R101" s="67" t="str">
        <f t="shared" si="46"/>
        <v>ok</v>
      </c>
      <c r="S101" s="67" t="str">
        <f t="shared" si="47"/>
        <v>ok</v>
      </c>
      <c r="T101" s="67" t="str">
        <f t="shared" si="48"/>
        <v>ok</v>
      </c>
      <c r="U101" s="67" t="str">
        <f t="shared" si="49"/>
        <v>ok</v>
      </c>
      <c r="V101" s="67" t="str">
        <f t="shared" si="50"/>
        <v>ok</v>
      </c>
      <c r="W101" s="67" t="str">
        <f t="shared" si="51"/>
        <v>ok</v>
      </c>
      <c r="X101" s="67" t="str">
        <f t="shared" si="52"/>
        <v>ok</v>
      </c>
      <c r="Y101" s="67" t="str">
        <f t="shared" si="53"/>
        <v>ok</v>
      </c>
      <c r="Z101" s="67" t="str">
        <f t="shared" si="54"/>
        <v>ok</v>
      </c>
      <c r="AA101" s="67" t="str">
        <f t="shared" si="55"/>
        <v>ok</v>
      </c>
      <c r="AB101" s="67" t="str">
        <f t="shared" si="56"/>
        <v>ok</v>
      </c>
      <c r="AC101" s="67" t="str">
        <f t="shared" si="57"/>
        <v>ok</v>
      </c>
      <c r="AD101" s="67" t="str">
        <f t="shared" si="58"/>
        <v>ok</v>
      </c>
      <c r="AE101" s="67" t="str">
        <f t="shared" si="59"/>
        <v>ok</v>
      </c>
      <c r="AF101" s="5"/>
      <c r="AG101" s="10"/>
      <c r="AH101" s="10"/>
      <c r="AI101" s="10"/>
      <c r="AJ101" s="12" t="s">
        <v>5</v>
      </c>
      <c r="AK101" s="25"/>
      <c r="AL101" s="25"/>
      <c r="AM101" s="25"/>
    </row>
    <row r="102" spans="1:39" s="6" customFormat="1" ht="65.25" thickTop="1" thickBot="1" x14ac:dyDescent="0.25">
      <c r="A102" s="11">
        <v>49</v>
      </c>
      <c r="B102" s="43" t="str">
        <f t="shared" si="45"/>
        <v>ok</v>
      </c>
      <c r="C102" s="39" t="s">
        <v>318</v>
      </c>
      <c r="D102" s="73" t="s">
        <v>208</v>
      </c>
      <c r="E102" s="73" t="s">
        <v>209</v>
      </c>
      <c r="F102" s="73" t="s">
        <v>210</v>
      </c>
      <c r="G102" s="36"/>
      <c r="H102" s="34" t="s">
        <v>434</v>
      </c>
      <c r="I102" s="73" t="s">
        <v>332</v>
      </c>
      <c r="J102" s="73" t="s">
        <v>320</v>
      </c>
      <c r="K102" s="73" t="s">
        <v>373</v>
      </c>
      <c r="L102" s="35" t="s">
        <v>211</v>
      </c>
      <c r="M102" s="36" t="s">
        <v>348</v>
      </c>
      <c r="N102" s="36"/>
      <c r="O102" s="34" t="s">
        <v>435</v>
      </c>
      <c r="P102" s="46" t="s">
        <v>436</v>
      </c>
      <c r="Q102" s="60"/>
      <c r="R102" s="67" t="str">
        <f t="shared" si="46"/>
        <v>ok</v>
      </c>
      <c r="S102" s="67" t="str">
        <f t="shared" si="47"/>
        <v>ok</v>
      </c>
      <c r="T102" s="67" t="str">
        <f t="shared" si="48"/>
        <v>ok</v>
      </c>
      <c r="U102" s="67" t="str">
        <f t="shared" si="49"/>
        <v>ok</v>
      </c>
      <c r="V102" s="67" t="str">
        <f t="shared" si="50"/>
        <v>ok</v>
      </c>
      <c r="W102" s="67" t="str">
        <f t="shared" si="51"/>
        <v>ok</v>
      </c>
      <c r="X102" s="67" t="str">
        <f t="shared" si="52"/>
        <v>ok</v>
      </c>
      <c r="Y102" s="67" t="str">
        <f t="shared" si="53"/>
        <v>ok</v>
      </c>
      <c r="Z102" s="67" t="str">
        <f t="shared" si="54"/>
        <v>ok</v>
      </c>
      <c r="AA102" s="67" t="str">
        <f t="shared" si="55"/>
        <v>ok</v>
      </c>
      <c r="AB102" s="67" t="str">
        <f t="shared" si="56"/>
        <v>ok</v>
      </c>
      <c r="AC102" s="67" t="str">
        <f t="shared" si="57"/>
        <v>ok</v>
      </c>
      <c r="AD102" s="67" t="str">
        <f t="shared" si="58"/>
        <v>ok</v>
      </c>
      <c r="AE102" s="67" t="str">
        <f t="shared" si="59"/>
        <v>ok</v>
      </c>
      <c r="AF102" s="5"/>
      <c r="AG102" s="10"/>
      <c r="AH102" s="10"/>
      <c r="AI102" s="10"/>
      <c r="AJ102" s="12" t="s">
        <v>5</v>
      </c>
      <c r="AK102" s="25"/>
      <c r="AL102" s="25"/>
      <c r="AM102" s="25"/>
    </row>
    <row r="103" spans="1:39" s="6" customFormat="1" ht="78" thickTop="1" thickBot="1" x14ac:dyDescent="0.25">
      <c r="A103" s="11">
        <v>37</v>
      </c>
      <c r="B103" s="43" t="str">
        <f t="shared" si="45"/>
        <v>ok</v>
      </c>
      <c r="C103" s="39" t="s">
        <v>318</v>
      </c>
      <c r="D103" s="73" t="s">
        <v>208</v>
      </c>
      <c r="E103" s="73" t="s">
        <v>209</v>
      </c>
      <c r="F103" s="73" t="s">
        <v>210</v>
      </c>
      <c r="G103" s="36"/>
      <c r="H103" s="34" t="s">
        <v>434</v>
      </c>
      <c r="I103" s="73" t="s">
        <v>331</v>
      </c>
      <c r="J103" s="73" t="s">
        <v>320</v>
      </c>
      <c r="K103" s="73" t="s">
        <v>372</v>
      </c>
      <c r="L103" s="35" t="s">
        <v>207</v>
      </c>
      <c r="M103" s="36" t="s">
        <v>348</v>
      </c>
      <c r="N103" s="36"/>
      <c r="O103" s="34" t="s">
        <v>435</v>
      </c>
      <c r="P103" s="46" t="s">
        <v>436</v>
      </c>
      <c r="Q103" s="60"/>
      <c r="R103" s="67" t="str">
        <f t="shared" si="46"/>
        <v>ok</v>
      </c>
      <c r="S103" s="67" t="str">
        <f t="shared" si="47"/>
        <v>ok</v>
      </c>
      <c r="T103" s="67" t="str">
        <f t="shared" si="48"/>
        <v>ok</v>
      </c>
      <c r="U103" s="67" t="str">
        <f t="shared" si="49"/>
        <v>ok</v>
      </c>
      <c r="V103" s="67" t="str">
        <f t="shared" si="50"/>
        <v>ok</v>
      </c>
      <c r="W103" s="67" t="str">
        <f t="shared" si="51"/>
        <v>ok</v>
      </c>
      <c r="X103" s="67" t="str">
        <f t="shared" si="52"/>
        <v>ok</v>
      </c>
      <c r="Y103" s="67" t="str">
        <f t="shared" si="53"/>
        <v>ok</v>
      </c>
      <c r="Z103" s="67" t="str">
        <f t="shared" si="54"/>
        <v>ok</v>
      </c>
      <c r="AA103" s="67" t="str">
        <f t="shared" si="55"/>
        <v>ok</v>
      </c>
      <c r="AB103" s="67" t="str">
        <f t="shared" si="56"/>
        <v>ok</v>
      </c>
      <c r="AC103" s="67" t="str">
        <f t="shared" si="57"/>
        <v>ok</v>
      </c>
      <c r="AD103" s="67" t="str">
        <f t="shared" si="58"/>
        <v>ok</v>
      </c>
      <c r="AE103" s="67" t="str">
        <f t="shared" si="59"/>
        <v>ok</v>
      </c>
      <c r="AF103" s="5"/>
      <c r="AG103" s="10"/>
      <c r="AH103" s="10"/>
      <c r="AI103" s="10"/>
      <c r="AJ103" s="12" t="s">
        <v>5</v>
      </c>
      <c r="AK103" s="25"/>
      <c r="AL103" s="25"/>
      <c r="AM103" s="25"/>
    </row>
    <row r="104" spans="1:39" s="6" customFormat="1" ht="39.75" thickTop="1" thickBot="1" x14ac:dyDescent="0.25">
      <c r="A104" s="11">
        <v>40</v>
      </c>
      <c r="B104" s="43" t="str">
        <f t="shared" si="45"/>
        <v>ok</v>
      </c>
      <c r="C104" s="39" t="s">
        <v>318</v>
      </c>
      <c r="D104" s="73" t="s">
        <v>304</v>
      </c>
      <c r="E104" s="73" t="s">
        <v>200</v>
      </c>
      <c r="F104" s="73" t="s">
        <v>305</v>
      </c>
      <c r="G104" s="36"/>
      <c r="H104" s="34" t="s">
        <v>434</v>
      </c>
      <c r="I104" s="73" t="s">
        <v>461</v>
      </c>
      <c r="J104" s="73" t="s">
        <v>320</v>
      </c>
      <c r="K104" s="73" t="s">
        <v>422</v>
      </c>
      <c r="L104" s="35" t="s">
        <v>309</v>
      </c>
      <c r="M104" s="36" t="s">
        <v>347</v>
      </c>
      <c r="N104" s="36"/>
      <c r="O104" s="34" t="s">
        <v>435</v>
      </c>
      <c r="P104" s="46" t="s">
        <v>436</v>
      </c>
      <c r="Q104" s="60"/>
      <c r="R104" s="67" t="str">
        <f t="shared" si="46"/>
        <v>ok</v>
      </c>
      <c r="S104" s="67" t="str">
        <f t="shared" si="47"/>
        <v>ok</v>
      </c>
      <c r="T104" s="67" t="str">
        <f t="shared" si="48"/>
        <v>ok</v>
      </c>
      <c r="U104" s="67" t="str">
        <f t="shared" si="49"/>
        <v>ok</v>
      </c>
      <c r="V104" s="67" t="str">
        <f t="shared" si="50"/>
        <v>ok</v>
      </c>
      <c r="W104" s="67" t="str">
        <f t="shared" si="51"/>
        <v>ok</v>
      </c>
      <c r="X104" s="67" t="str">
        <f t="shared" si="52"/>
        <v>ok</v>
      </c>
      <c r="Y104" s="67" t="str">
        <f t="shared" si="53"/>
        <v>ok</v>
      </c>
      <c r="Z104" s="67" t="str">
        <f t="shared" si="54"/>
        <v>ok</v>
      </c>
      <c r="AA104" s="67" t="str">
        <f t="shared" si="55"/>
        <v>ok</v>
      </c>
      <c r="AB104" s="67" t="str">
        <f t="shared" si="56"/>
        <v>ok</v>
      </c>
      <c r="AC104" s="67" t="str">
        <f t="shared" si="57"/>
        <v>ok</v>
      </c>
      <c r="AD104" s="67" t="str">
        <f t="shared" si="58"/>
        <v>ok</v>
      </c>
      <c r="AE104" s="67" t="str">
        <f t="shared" si="59"/>
        <v>ok</v>
      </c>
      <c r="AF104" s="5"/>
      <c r="AG104" s="10"/>
      <c r="AH104" s="10"/>
      <c r="AI104" s="10"/>
      <c r="AJ104" s="12" t="s">
        <v>5</v>
      </c>
      <c r="AK104" s="25"/>
      <c r="AL104" s="25"/>
      <c r="AM104" s="25"/>
    </row>
    <row r="105" spans="1:39" s="6" customFormat="1" ht="39.75" thickTop="1" thickBot="1" x14ac:dyDescent="0.25">
      <c r="A105" s="11">
        <v>38</v>
      </c>
      <c r="B105" s="43" t="str">
        <f t="shared" si="45"/>
        <v>ok</v>
      </c>
      <c r="C105" s="39" t="s">
        <v>318</v>
      </c>
      <c r="D105" s="73" t="s">
        <v>304</v>
      </c>
      <c r="E105" s="73" t="s">
        <v>200</v>
      </c>
      <c r="F105" s="73" t="s">
        <v>305</v>
      </c>
      <c r="G105" s="36"/>
      <c r="H105" s="34" t="s">
        <v>434</v>
      </c>
      <c r="I105" s="73" t="s">
        <v>461</v>
      </c>
      <c r="J105" s="73" t="s">
        <v>320</v>
      </c>
      <c r="K105" s="73" t="s">
        <v>420</v>
      </c>
      <c r="L105" s="35" t="s">
        <v>306</v>
      </c>
      <c r="M105" s="36" t="s">
        <v>347</v>
      </c>
      <c r="N105" s="36"/>
      <c r="O105" s="34" t="s">
        <v>435</v>
      </c>
      <c r="P105" s="46" t="s">
        <v>436</v>
      </c>
      <c r="Q105" s="60"/>
      <c r="R105" s="67" t="str">
        <f t="shared" si="46"/>
        <v>ok</v>
      </c>
      <c r="S105" s="67" t="str">
        <f t="shared" si="47"/>
        <v>ok</v>
      </c>
      <c r="T105" s="67" t="str">
        <f t="shared" si="48"/>
        <v>ok</v>
      </c>
      <c r="U105" s="67" t="str">
        <f t="shared" si="49"/>
        <v>ok</v>
      </c>
      <c r="V105" s="67" t="str">
        <f t="shared" si="50"/>
        <v>ok</v>
      </c>
      <c r="W105" s="67" t="str">
        <f t="shared" si="51"/>
        <v>ok</v>
      </c>
      <c r="X105" s="67" t="str">
        <f t="shared" si="52"/>
        <v>ok</v>
      </c>
      <c r="Y105" s="67" t="str">
        <f t="shared" si="53"/>
        <v>ok</v>
      </c>
      <c r="Z105" s="67" t="str">
        <f t="shared" si="54"/>
        <v>ok</v>
      </c>
      <c r="AA105" s="67" t="str">
        <f t="shared" si="55"/>
        <v>ok</v>
      </c>
      <c r="AB105" s="67" t="str">
        <f t="shared" si="56"/>
        <v>ok</v>
      </c>
      <c r="AC105" s="67" t="str">
        <f t="shared" si="57"/>
        <v>ok</v>
      </c>
      <c r="AD105" s="67" t="str">
        <f t="shared" si="58"/>
        <v>ok</v>
      </c>
      <c r="AE105" s="67" t="str">
        <f t="shared" si="59"/>
        <v>ok</v>
      </c>
      <c r="AF105" s="5"/>
      <c r="AG105" s="10"/>
      <c r="AH105" s="10"/>
      <c r="AI105" s="10"/>
      <c r="AJ105" s="12" t="s">
        <v>5</v>
      </c>
      <c r="AK105" s="25"/>
      <c r="AL105" s="25"/>
      <c r="AM105" s="25"/>
    </row>
    <row r="106" spans="1:39" s="6" customFormat="1" ht="65.25" thickTop="1" thickBot="1" x14ac:dyDescent="0.25">
      <c r="A106" s="11">
        <v>42</v>
      </c>
      <c r="B106" s="43" t="str">
        <f t="shared" si="45"/>
        <v>ok</v>
      </c>
      <c r="C106" s="39" t="s">
        <v>318</v>
      </c>
      <c r="D106" s="73" t="s">
        <v>304</v>
      </c>
      <c r="E106" s="73" t="s">
        <v>200</v>
      </c>
      <c r="F106" s="73" t="s">
        <v>305</v>
      </c>
      <c r="G106" s="36"/>
      <c r="H106" s="34" t="s">
        <v>434</v>
      </c>
      <c r="I106" s="73" t="s">
        <v>461</v>
      </c>
      <c r="J106" s="73" t="s">
        <v>320</v>
      </c>
      <c r="K106" s="73" t="s">
        <v>423</v>
      </c>
      <c r="L106" s="35" t="s">
        <v>310</v>
      </c>
      <c r="M106" s="36" t="s">
        <v>347</v>
      </c>
      <c r="N106" s="36"/>
      <c r="O106" s="34" t="s">
        <v>435</v>
      </c>
      <c r="P106" s="46" t="s">
        <v>436</v>
      </c>
      <c r="Q106" s="60"/>
      <c r="R106" s="67" t="str">
        <f t="shared" si="46"/>
        <v>ok</v>
      </c>
      <c r="S106" s="67" t="str">
        <f t="shared" si="47"/>
        <v>ok</v>
      </c>
      <c r="T106" s="67" t="str">
        <f t="shared" si="48"/>
        <v>ok</v>
      </c>
      <c r="U106" s="67" t="str">
        <f t="shared" si="49"/>
        <v>ok</v>
      </c>
      <c r="V106" s="67" t="str">
        <f t="shared" si="50"/>
        <v>ok</v>
      </c>
      <c r="W106" s="67" t="str">
        <f t="shared" si="51"/>
        <v>ok</v>
      </c>
      <c r="X106" s="67" t="str">
        <f t="shared" si="52"/>
        <v>ok</v>
      </c>
      <c r="Y106" s="67" t="str">
        <f t="shared" si="53"/>
        <v>ok</v>
      </c>
      <c r="Z106" s="67" t="str">
        <f t="shared" si="54"/>
        <v>ok</v>
      </c>
      <c r="AA106" s="67" t="str">
        <f t="shared" si="55"/>
        <v>ok</v>
      </c>
      <c r="AB106" s="67" t="str">
        <f t="shared" si="56"/>
        <v>ok</v>
      </c>
      <c r="AC106" s="67" t="str">
        <f t="shared" si="57"/>
        <v>ok</v>
      </c>
      <c r="AD106" s="67" t="str">
        <f t="shared" si="58"/>
        <v>ok</v>
      </c>
      <c r="AE106" s="67" t="str">
        <f t="shared" si="59"/>
        <v>ok</v>
      </c>
      <c r="AF106" s="5"/>
      <c r="AG106" s="10"/>
      <c r="AH106" s="10"/>
      <c r="AI106" s="10"/>
      <c r="AJ106" s="12" t="s">
        <v>5</v>
      </c>
      <c r="AK106" s="25"/>
      <c r="AL106" s="25"/>
      <c r="AM106" s="25"/>
    </row>
    <row r="107" spans="1:39" s="6" customFormat="1" ht="65.25" thickTop="1" thickBot="1" x14ac:dyDescent="0.25">
      <c r="A107" s="11">
        <v>43</v>
      </c>
      <c r="B107" s="43" t="str">
        <f t="shared" si="45"/>
        <v>ok</v>
      </c>
      <c r="C107" s="39" t="s">
        <v>318</v>
      </c>
      <c r="D107" s="73" t="s">
        <v>187</v>
      </c>
      <c r="E107" s="73" t="s">
        <v>188</v>
      </c>
      <c r="F107" s="73" t="s">
        <v>189</v>
      </c>
      <c r="G107" s="36"/>
      <c r="H107" s="34" t="s">
        <v>434</v>
      </c>
      <c r="I107" s="73" t="s">
        <v>443</v>
      </c>
      <c r="J107" s="73" t="s">
        <v>320</v>
      </c>
      <c r="K107" s="73" t="s">
        <v>548</v>
      </c>
      <c r="L107" s="35" t="s">
        <v>578</v>
      </c>
      <c r="M107" s="36" t="s">
        <v>347</v>
      </c>
      <c r="N107" s="36"/>
      <c r="O107" s="34" t="s">
        <v>435</v>
      </c>
      <c r="P107" s="46" t="s">
        <v>436</v>
      </c>
      <c r="Q107" s="60"/>
      <c r="R107" s="67" t="str">
        <f t="shared" si="46"/>
        <v>ok</v>
      </c>
      <c r="S107" s="67" t="str">
        <f t="shared" si="47"/>
        <v>ok</v>
      </c>
      <c r="T107" s="67" t="str">
        <f t="shared" si="48"/>
        <v>ok</v>
      </c>
      <c r="U107" s="67" t="str">
        <f t="shared" si="49"/>
        <v>ok</v>
      </c>
      <c r="V107" s="67" t="str">
        <f t="shared" si="50"/>
        <v>ok</v>
      </c>
      <c r="W107" s="67" t="str">
        <f t="shared" si="51"/>
        <v>ok</v>
      </c>
      <c r="X107" s="67" t="str">
        <f t="shared" si="52"/>
        <v>ok</v>
      </c>
      <c r="Y107" s="67" t="str">
        <f t="shared" si="53"/>
        <v>ok</v>
      </c>
      <c r="Z107" s="67" t="str">
        <f t="shared" si="54"/>
        <v>ok</v>
      </c>
      <c r="AA107" s="67" t="str">
        <f t="shared" si="55"/>
        <v>ok</v>
      </c>
      <c r="AB107" s="67" t="str">
        <f t="shared" si="56"/>
        <v>ok</v>
      </c>
      <c r="AC107" s="67" t="str">
        <f t="shared" si="57"/>
        <v>ok</v>
      </c>
      <c r="AD107" s="67" t="str">
        <f t="shared" si="58"/>
        <v>ok</v>
      </c>
      <c r="AE107" s="67" t="str">
        <f t="shared" si="59"/>
        <v>ok</v>
      </c>
      <c r="AF107" s="5"/>
      <c r="AG107" s="10"/>
      <c r="AH107" s="10"/>
      <c r="AI107" s="10"/>
      <c r="AJ107" s="12" t="s">
        <v>5</v>
      </c>
      <c r="AK107" s="25"/>
      <c r="AL107" s="25"/>
      <c r="AM107" s="25"/>
    </row>
    <row r="108" spans="1:39" s="6" customFormat="1" ht="65.25" thickTop="1" thickBot="1" x14ac:dyDescent="0.25">
      <c r="A108" s="11">
        <v>165</v>
      </c>
      <c r="B108" s="43" t="str">
        <f t="shared" si="45"/>
        <v>ok</v>
      </c>
      <c r="C108" s="39" t="s">
        <v>318</v>
      </c>
      <c r="D108" s="73" t="s">
        <v>187</v>
      </c>
      <c r="E108" s="73" t="s">
        <v>188</v>
      </c>
      <c r="F108" s="73" t="s">
        <v>189</v>
      </c>
      <c r="G108" s="36"/>
      <c r="H108" s="34" t="s">
        <v>434</v>
      </c>
      <c r="I108" s="73" t="s">
        <v>443</v>
      </c>
      <c r="J108" s="73" t="s">
        <v>320</v>
      </c>
      <c r="K108" s="73" t="s">
        <v>365</v>
      </c>
      <c r="L108" s="35" t="s">
        <v>190</v>
      </c>
      <c r="M108" s="36" t="s">
        <v>347</v>
      </c>
      <c r="N108" s="36"/>
      <c r="O108" s="34" t="s">
        <v>435</v>
      </c>
      <c r="P108" s="46" t="s">
        <v>436</v>
      </c>
      <c r="Q108" s="60"/>
      <c r="R108" s="67" t="str">
        <f t="shared" si="46"/>
        <v>ok</v>
      </c>
      <c r="S108" s="67" t="str">
        <f t="shared" si="47"/>
        <v>ok</v>
      </c>
      <c r="T108" s="67" t="str">
        <f t="shared" si="48"/>
        <v>ok</v>
      </c>
      <c r="U108" s="67" t="str">
        <f t="shared" si="49"/>
        <v>ok</v>
      </c>
      <c r="V108" s="67" t="str">
        <f t="shared" si="50"/>
        <v>ok</v>
      </c>
      <c r="W108" s="67" t="str">
        <f t="shared" si="51"/>
        <v>ok</v>
      </c>
      <c r="X108" s="67" t="str">
        <f t="shared" si="52"/>
        <v>ok</v>
      </c>
      <c r="Y108" s="67" t="str">
        <f t="shared" si="53"/>
        <v>ok</v>
      </c>
      <c r="Z108" s="67" t="str">
        <f t="shared" si="54"/>
        <v>ok</v>
      </c>
      <c r="AA108" s="67" t="str">
        <f t="shared" si="55"/>
        <v>ok</v>
      </c>
      <c r="AB108" s="67" t="str">
        <f t="shared" si="56"/>
        <v>ok</v>
      </c>
      <c r="AC108" s="67" t="str">
        <f t="shared" si="57"/>
        <v>ok</v>
      </c>
      <c r="AD108" s="67" t="str">
        <f t="shared" si="58"/>
        <v>ok</v>
      </c>
      <c r="AE108" s="67" t="str">
        <f t="shared" si="59"/>
        <v>ok</v>
      </c>
      <c r="AF108" s="5"/>
      <c r="AG108" s="10"/>
      <c r="AH108" s="10"/>
      <c r="AI108" s="10"/>
      <c r="AJ108" s="12" t="s">
        <v>5</v>
      </c>
      <c r="AK108" s="25"/>
      <c r="AL108" s="25"/>
      <c r="AM108" s="25"/>
    </row>
    <row r="109" spans="1:39" s="6" customFormat="1" ht="65.25" thickTop="1" thickBot="1" x14ac:dyDescent="0.25">
      <c r="A109" s="11">
        <v>163</v>
      </c>
      <c r="B109" s="43" t="str">
        <f t="shared" si="45"/>
        <v>ok</v>
      </c>
      <c r="C109" s="39" t="s">
        <v>318</v>
      </c>
      <c r="D109" s="73" t="s">
        <v>187</v>
      </c>
      <c r="E109" s="73" t="s">
        <v>188</v>
      </c>
      <c r="F109" s="73" t="s">
        <v>189</v>
      </c>
      <c r="G109" s="36"/>
      <c r="H109" s="34" t="s">
        <v>434</v>
      </c>
      <c r="I109" s="73" t="s">
        <v>443</v>
      </c>
      <c r="J109" s="73" t="s">
        <v>320</v>
      </c>
      <c r="K109" s="73" t="s">
        <v>366</v>
      </c>
      <c r="L109" s="35" t="s">
        <v>191</v>
      </c>
      <c r="M109" s="36" t="s">
        <v>347</v>
      </c>
      <c r="N109" s="36"/>
      <c r="O109" s="34" t="s">
        <v>435</v>
      </c>
      <c r="P109" s="46" t="s">
        <v>436</v>
      </c>
      <c r="Q109" s="60"/>
      <c r="R109" s="67" t="str">
        <f t="shared" si="46"/>
        <v>ok</v>
      </c>
      <c r="S109" s="67" t="str">
        <f t="shared" si="47"/>
        <v>ok</v>
      </c>
      <c r="T109" s="67" t="str">
        <f t="shared" si="48"/>
        <v>ok</v>
      </c>
      <c r="U109" s="67" t="str">
        <f t="shared" si="49"/>
        <v>ok</v>
      </c>
      <c r="V109" s="67" t="str">
        <f t="shared" si="50"/>
        <v>ok</v>
      </c>
      <c r="W109" s="67" t="str">
        <f t="shared" si="51"/>
        <v>ok</v>
      </c>
      <c r="X109" s="67" t="str">
        <f t="shared" si="52"/>
        <v>ok</v>
      </c>
      <c r="Y109" s="67" t="str">
        <f t="shared" si="53"/>
        <v>ok</v>
      </c>
      <c r="Z109" s="67" t="str">
        <f t="shared" si="54"/>
        <v>ok</v>
      </c>
      <c r="AA109" s="67" t="str">
        <f t="shared" si="55"/>
        <v>ok</v>
      </c>
      <c r="AB109" s="67" t="str">
        <f t="shared" si="56"/>
        <v>ok</v>
      </c>
      <c r="AC109" s="67" t="str">
        <f t="shared" si="57"/>
        <v>ok</v>
      </c>
      <c r="AD109" s="67" t="str">
        <f t="shared" si="58"/>
        <v>ok</v>
      </c>
      <c r="AE109" s="67" t="str">
        <f t="shared" si="59"/>
        <v>ok</v>
      </c>
      <c r="AF109" s="5"/>
      <c r="AG109" s="10"/>
      <c r="AH109" s="10"/>
      <c r="AI109" s="10"/>
      <c r="AJ109" s="12" t="s">
        <v>5</v>
      </c>
      <c r="AK109" s="25"/>
      <c r="AL109" s="25"/>
      <c r="AM109" s="25"/>
    </row>
    <row r="110" spans="1:39" s="6" customFormat="1" ht="65.25" thickTop="1" thickBot="1" x14ac:dyDescent="0.25">
      <c r="A110" s="11">
        <v>164</v>
      </c>
      <c r="B110" s="43" t="str">
        <f t="shared" si="45"/>
        <v>ok</v>
      </c>
      <c r="C110" s="39" t="s">
        <v>318</v>
      </c>
      <c r="D110" s="73" t="s">
        <v>187</v>
      </c>
      <c r="E110" s="73" t="s">
        <v>188</v>
      </c>
      <c r="F110" s="73" t="s">
        <v>189</v>
      </c>
      <c r="G110" s="36"/>
      <c r="H110" s="34" t="s">
        <v>434</v>
      </c>
      <c r="I110" s="73" t="s">
        <v>443</v>
      </c>
      <c r="J110" s="73" t="s">
        <v>320</v>
      </c>
      <c r="K110" s="73" t="s">
        <v>367</v>
      </c>
      <c r="L110" s="35" t="s">
        <v>192</v>
      </c>
      <c r="M110" s="36" t="s">
        <v>347</v>
      </c>
      <c r="N110" s="36"/>
      <c r="O110" s="34" t="s">
        <v>435</v>
      </c>
      <c r="P110" s="46" t="s">
        <v>436</v>
      </c>
      <c r="Q110" s="60"/>
      <c r="R110" s="67" t="str">
        <f t="shared" si="46"/>
        <v>ok</v>
      </c>
      <c r="S110" s="67" t="str">
        <f t="shared" si="47"/>
        <v>ok</v>
      </c>
      <c r="T110" s="67" t="str">
        <f t="shared" si="48"/>
        <v>ok</v>
      </c>
      <c r="U110" s="67" t="str">
        <f t="shared" si="49"/>
        <v>ok</v>
      </c>
      <c r="V110" s="67" t="str">
        <f t="shared" si="50"/>
        <v>ok</v>
      </c>
      <c r="W110" s="67" t="str">
        <f t="shared" si="51"/>
        <v>ok</v>
      </c>
      <c r="X110" s="67" t="str">
        <f t="shared" si="52"/>
        <v>ok</v>
      </c>
      <c r="Y110" s="67" t="str">
        <f t="shared" si="53"/>
        <v>ok</v>
      </c>
      <c r="Z110" s="67" t="str">
        <f t="shared" si="54"/>
        <v>ok</v>
      </c>
      <c r="AA110" s="67" t="str">
        <f t="shared" si="55"/>
        <v>ok</v>
      </c>
      <c r="AB110" s="67" t="str">
        <f t="shared" si="56"/>
        <v>ok</v>
      </c>
      <c r="AC110" s="67" t="str">
        <f t="shared" si="57"/>
        <v>ok</v>
      </c>
      <c r="AD110" s="67" t="str">
        <f t="shared" si="58"/>
        <v>ok</v>
      </c>
      <c r="AE110" s="67" t="str">
        <f t="shared" si="59"/>
        <v>ok</v>
      </c>
      <c r="AF110" s="5"/>
      <c r="AG110" s="10"/>
      <c r="AH110" s="10"/>
      <c r="AI110" s="10"/>
      <c r="AJ110" s="12" t="s">
        <v>5</v>
      </c>
      <c r="AK110" s="25"/>
      <c r="AL110" s="25"/>
      <c r="AM110" s="25"/>
    </row>
    <row r="111" spans="1:39" s="6" customFormat="1" ht="39.75" thickTop="1" thickBot="1" x14ac:dyDescent="0.25">
      <c r="A111" s="11">
        <v>167</v>
      </c>
      <c r="B111" s="43" t="str">
        <f t="shared" si="45"/>
        <v>ok</v>
      </c>
      <c r="C111" s="39" t="s">
        <v>318</v>
      </c>
      <c r="D111" s="73" t="s">
        <v>174</v>
      </c>
      <c r="E111" s="73" t="s">
        <v>175</v>
      </c>
      <c r="F111" s="73" t="s">
        <v>176</v>
      </c>
      <c r="G111" s="36"/>
      <c r="H111" s="34" t="s">
        <v>434</v>
      </c>
      <c r="I111" s="73" t="s">
        <v>325</v>
      </c>
      <c r="J111" s="73" t="s">
        <v>320</v>
      </c>
      <c r="K111" s="73" t="s">
        <v>325</v>
      </c>
      <c r="L111" s="35" t="s">
        <v>177</v>
      </c>
      <c r="M111" s="36" t="s">
        <v>348</v>
      </c>
      <c r="N111" s="36"/>
      <c r="O111" s="34" t="s">
        <v>435</v>
      </c>
      <c r="P111" s="46" t="s">
        <v>436</v>
      </c>
      <c r="Q111" s="60"/>
      <c r="R111" s="67" t="str">
        <f t="shared" si="46"/>
        <v>ok</v>
      </c>
      <c r="S111" s="67" t="str">
        <f t="shared" si="47"/>
        <v>ok</v>
      </c>
      <c r="T111" s="67" t="str">
        <f t="shared" si="48"/>
        <v>ok</v>
      </c>
      <c r="U111" s="67" t="str">
        <f t="shared" si="49"/>
        <v>ok</v>
      </c>
      <c r="V111" s="67" t="str">
        <f t="shared" si="50"/>
        <v>ok</v>
      </c>
      <c r="W111" s="67" t="str">
        <f t="shared" si="51"/>
        <v>ok</v>
      </c>
      <c r="X111" s="67" t="str">
        <f t="shared" si="52"/>
        <v>ok</v>
      </c>
      <c r="Y111" s="67" t="str">
        <f t="shared" si="53"/>
        <v>ok</v>
      </c>
      <c r="Z111" s="67" t="str">
        <f t="shared" si="54"/>
        <v>ok</v>
      </c>
      <c r="AA111" s="67" t="str">
        <f t="shared" si="55"/>
        <v>ok</v>
      </c>
      <c r="AB111" s="67" t="str">
        <f t="shared" si="56"/>
        <v>ok</v>
      </c>
      <c r="AC111" s="67" t="str">
        <f t="shared" si="57"/>
        <v>ok</v>
      </c>
      <c r="AD111" s="67" t="str">
        <f t="shared" si="58"/>
        <v>ok</v>
      </c>
      <c r="AE111" s="67" t="str">
        <f t="shared" si="59"/>
        <v>ok</v>
      </c>
      <c r="AF111" s="5"/>
      <c r="AG111" s="10"/>
      <c r="AH111" s="10"/>
      <c r="AI111" s="10"/>
      <c r="AJ111" s="12" t="s">
        <v>5</v>
      </c>
      <c r="AK111" s="25"/>
      <c r="AL111" s="25"/>
      <c r="AM111" s="25"/>
    </row>
    <row r="112" spans="1:39" s="6" customFormat="1" ht="65.25" thickTop="1" thickBot="1" x14ac:dyDescent="0.25">
      <c r="A112" s="11">
        <v>156</v>
      </c>
      <c r="B112" s="43" t="str">
        <f t="shared" si="45"/>
        <v>ok</v>
      </c>
      <c r="C112" s="39" t="s">
        <v>318</v>
      </c>
      <c r="D112" s="73" t="s">
        <v>174</v>
      </c>
      <c r="E112" s="73" t="s">
        <v>175</v>
      </c>
      <c r="F112" s="73" t="s">
        <v>176</v>
      </c>
      <c r="G112" s="36"/>
      <c r="H112" s="34" t="s">
        <v>434</v>
      </c>
      <c r="I112" s="73" t="s">
        <v>327</v>
      </c>
      <c r="J112" s="73" t="s">
        <v>320</v>
      </c>
      <c r="K112" s="73" t="s">
        <v>362</v>
      </c>
      <c r="L112" s="35" t="s">
        <v>178</v>
      </c>
      <c r="M112" s="36" t="s">
        <v>348</v>
      </c>
      <c r="N112" s="36"/>
      <c r="O112" s="34" t="s">
        <v>435</v>
      </c>
      <c r="P112" s="46" t="s">
        <v>436</v>
      </c>
      <c r="Q112" s="60"/>
      <c r="R112" s="67" t="str">
        <f t="shared" si="46"/>
        <v>ok</v>
      </c>
      <c r="S112" s="67" t="str">
        <f t="shared" si="47"/>
        <v>ok</v>
      </c>
      <c r="T112" s="67" t="str">
        <f t="shared" si="48"/>
        <v>ok</v>
      </c>
      <c r="U112" s="67" t="str">
        <f t="shared" si="49"/>
        <v>ok</v>
      </c>
      <c r="V112" s="67" t="str">
        <f t="shared" si="50"/>
        <v>ok</v>
      </c>
      <c r="W112" s="67" t="str">
        <f t="shared" si="51"/>
        <v>ok</v>
      </c>
      <c r="X112" s="67" t="str">
        <f t="shared" si="52"/>
        <v>ok</v>
      </c>
      <c r="Y112" s="67" t="str">
        <f t="shared" si="53"/>
        <v>ok</v>
      </c>
      <c r="Z112" s="67" t="str">
        <f t="shared" si="54"/>
        <v>ok</v>
      </c>
      <c r="AA112" s="67" t="str">
        <f t="shared" si="55"/>
        <v>ok</v>
      </c>
      <c r="AB112" s="67" t="str">
        <f t="shared" si="56"/>
        <v>ok</v>
      </c>
      <c r="AC112" s="67" t="str">
        <f t="shared" si="57"/>
        <v>ok</v>
      </c>
      <c r="AD112" s="67" t="str">
        <f t="shared" si="58"/>
        <v>ok</v>
      </c>
      <c r="AE112" s="67" t="str">
        <f t="shared" si="59"/>
        <v>ok</v>
      </c>
      <c r="AF112" s="5"/>
      <c r="AG112" s="10"/>
      <c r="AH112" s="10"/>
      <c r="AI112" s="10"/>
      <c r="AJ112" s="12" t="s">
        <v>5</v>
      </c>
      <c r="AK112" s="25"/>
      <c r="AL112" s="25"/>
      <c r="AM112" s="25"/>
    </row>
    <row r="113" spans="1:39" s="6" customFormat="1" ht="90.75" thickTop="1" thickBot="1" x14ac:dyDescent="0.25">
      <c r="A113" s="11">
        <v>54</v>
      </c>
      <c r="B113" s="43" t="str">
        <f t="shared" si="45"/>
        <v>ok</v>
      </c>
      <c r="C113" s="39" t="s">
        <v>318</v>
      </c>
      <c r="D113" s="73" t="s">
        <v>174</v>
      </c>
      <c r="E113" s="73" t="s">
        <v>175</v>
      </c>
      <c r="F113" s="73" t="s">
        <v>176</v>
      </c>
      <c r="G113" s="36"/>
      <c r="H113" s="34" t="s">
        <v>434</v>
      </c>
      <c r="I113" s="73" t="s">
        <v>329</v>
      </c>
      <c r="J113" s="73" t="s">
        <v>320</v>
      </c>
      <c r="K113" s="73" t="s">
        <v>363</v>
      </c>
      <c r="L113" s="35" t="s">
        <v>182</v>
      </c>
      <c r="M113" s="36" t="s">
        <v>348</v>
      </c>
      <c r="N113" s="36"/>
      <c r="O113" s="34" t="s">
        <v>435</v>
      </c>
      <c r="P113" s="46" t="s">
        <v>436</v>
      </c>
      <c r="Q113" s="60"/>
      <c r="R113" s="67" t="str">
        <f t="shared" si="46"/>
        <v>ok</v>
      </c>
      <c r="S113" s="67" t="str">
        <f t="shared" si="47"/>
        <v>ok</v>
      </c>
      <c r="T113" s="67" t="str">
        <f t="shared" si="48"/>
        <v>ok</v>
      </c>
      <c r="U113" s="67" t="str">
        <f t="shared" si="49"/>
        <v>ok</v>
      </c>
      <c r="V113" s="67" t="str">
        <f t="shared" si="50"/>
        <v>ok</v>
      </c>
      <c r="W113" s="67" t="str">
        <f t="shared" si="51"/>
        <v>ok</v>
      </c>
      <c r="X113" s="67" t="str">
        <f t="shared" si="52"/>
        <v>ok</v>
      </c>
      <c r="Y113" s="67" t="str">
        <f t="shared" si="53"/>
        <v>ok</v>
      </c>
      <c r="Z113" s="67" t="str">
        <f t="shared" si="54"/>
        <v>ok</v>
      </c>
      <c r="AA113" s="67" t="str">
        <f t="shared" si="55"/>
        <v>ok</v>
      </c>
      <c r="AB113" s="67" t="str">
        <f t="shared" si="56"/>
        <v>ok</v>
      </c>
      <c r="AC113" s="67" t="str">
        <f t="shared" si="57"/>
        <v>ok</v>
      </c>
      <c r="AD113" s="67" t="str">
        <f t="shared" si="58"/>
        <v>ok</v>
      </c>
      <c r="AE113" s="67" t="str">
        <f t="shared" si="59"/>
        <v>ok</v>
      </c>
      <c r="AF113" s="5"/>
      <c r="AG113" s="10"/>
      <c r="AH113" s="10"/>
      <c r="AI113" s="10"/>
      <c r="AJ113" s="12" t="s">
        <v>5</v>
      </c>
      <c r="AK113" s="25"/>
      <c r="AL113" s="25"/>
      <c r="AM113" s="25"/>
    </row>
    <row r="114" spans="1:39" s="6" customFormat="1" ht="90.75" thickTop="1" thickBot="1" x14ac:dyDescent="0.25">
      <c r="A114" s="11">
        <v>55</v>
      </c>
      <c r="B114" s="43" t="str">
        <f t="shared" si="45"/>
        <v>ok</v>
      </c>
      <c r="C114" s="39" t="s">
        <v>318</v>
      </c>
      <c r="D114" s="73" t="s">
        <v>174</v>
      </c>
      <c r="E114" s="73" t="s">
        <v>175</v>
      </c>
      <c r="F114" s="73" t="s">
        <v>176</v>
      </c>
      <c r="G114" s="36"/>
      <c r="H114" s="34" t="s">
        <v>434</v>
      </c>
      <c r="I114" s="73" t="s">
        <v>329</v>
      </c>
      <c r="J114" s="73" t="s">
        <v>320</v>
      </c>
      <c r="K114" s="73" t="s">
        <v>364</v>
      </c>
      <c r="L114" s="35" t="s">
        <v>183</v>
      </c>
      <c r="M114" s="36" t="s">
        <v>348</v>
      </c>
      <c r="N114" s="36"/>
      <c r="O114" s="34" t="s">
        <v>435</v>
      </c>
      <c r="P114" s="46" t="s">
        <v>436</v>
      </c>
      <c r="Q114" s="60"/>
      <c r="R114" s="67" t="str">
        <f t="shared" si="46"/>
        <v>ok</v>
      </c>
      <c r="S114" s="67" t="str">
        <f t="shared" si="47"/>
        <v>ok</v>
      </c>
      <c r="T114" s="67" t="str">
        <f t="shared" si="48"/>
        <v>ok</v>
      </c>
      <c r="U114" s="67" t="str">
        <f t="shared" si="49"/>
        <v>ok</v>
      </c>
      <c r="V114" s="67" t="str">
        <f t="shared" si="50"/>
        <v>ok</v>
      </c>
      <c r="W114" s="67" t="str">
        <f t="shared" si="51"/>
        <v>ok</v>
      </c>
      <c r="X114" s="67" t="str">
        <f t="shared" si="52"/>
        <v>ok</v>
      </c>
      <c r="Y114" s="67" t="str">
        <f t="shared" si="53"/>
        <v>ok</v>
      </c>
      <c r="Z114" s="67" t="str">
        <f t="shared" si="54"/>
        <v>ok</v>
      </c>
      <c r="AA114" s="67" t="str">
        <f t="shared" si="55"/>
        <v>ok</v>
      </c>
      <c r="AB114" s="67" t="str">
        <f t="shared" si="56"/>
        <v>ok</v>
      </c>
      <c r="AC114" s="67" t="str">
        <f t="shared" si="57"/>
        <v>ok</v>
      </c>
      <c r="AD114" s="67" t="str">
        <f t="shared" si="58"/>
        <v>ok</v>
      </c>
      <c r="AE114" s="67" t="str">
        <f t="shared" si="59"/>
        <v>ok</v>
      </c>
      <c r="AF114" s="5"/>
      <c r="AG114" s="10"/>
      <c r="AH114" s="10"/>
      <c r="AI114" s="10"/>
      <c r="AJ114" s="12" t="s">
        <v>5</v>
      </c>
      <c r="AK114" s="25"/>
      <c r="AL114" s="25"/>
      <c r="AM114" s="25"/>
    </row>
    <row r="115" spans="1:39" s="6" customFormat="1" ht="78" thickTop="1" thickBot="1" x14ac:dyDescent="0.25">
      <c r="A115" s="11">
        <v>52</v>
      </c>
      <c r="B115" s="43" t="str">
        <f t="shared" si="45"/>
        <v>ok</v>
      </c>
      <c r="C115" s="39" t="s">
        <v>318</v>
      </c>
      <c r="D115" s="73" t="s">
        <v>307</v>
      </c>
      <c r="E115" s="73" t="s">
        <v>155</v>
      </c>
      <c r="F115" s="85" t="s">
        <v>433</v>
      </c>
      <c r="G115" s="36"/>
      <c r="H115" s="34" t="s">
        <v>434</v>
      </c>
      <c r="I115" s="73" t="s">
        <v>461</v>
      </c>
      <c r="J115" s="73" t="s">
        <v>320</v>
      </c>
      <c r="K115" s="73" t="s">
        <v>427</v>
      </c>
      <c r="L115" s="35" t="s">
        <v>314</v>
      </c>
      <c r="M115" s="36" t="s">
        <v>348</v>
      </c>
      <c r="N115" s="36"/>
      <c r="O115" s="34" t="s">
        <v>435</v>
      </c>
      <c r="P115" s="46" t="s">
        <v>436</v>
      </c>
      <c r="Q115" s="60"/>
      <c r="R115" s="67" t="str">
        <f t="shared" si="46"/>
        <v>ok</v>
      </c>
      <c r="S115" s="67" t="str">
        <f t="shared" si="47"/>
        <v>ok</v>
      </c>
      <c r="T115" s="67" t="str">
        <f t="shared" si="48"/>
        <v>ok</v>
      </c>
      <c r="U115" s="67" t="str">
        <f t="shared" si="49"/>
        <v>ok</v>
      </c>
      <c r="V115" s="67" t="str">
        <f t="shared" si="50"/>
        <v>ok</v>
      </c>
      <c r="W115" s="67" t="str">
        <f t="shared" si="51"/>
        <v>ok</v>
      </c>
      <c r="X115" s="67" t="str">
        <f t="shared" si="52"/>
        <v>ok</v>
      </c>
      <c r="Y115" s="67" t="str">
        <f t="shared" si="53"/>
        <v>ok</v>
      </c>
      <c r="Z115" s="67" t="str">
        <f t="shared" si="54"/>
        <v>ok</v>
      </c>
      <c r="AA115" s="67" t="str">
        <f t="shared" si="55"/>
        <v>ok</v>
      </c>
      <c r="AB115" s="67" t="str">
        <f t="shared" si="56"/>
        <v>ok</v>
      </c>
      <c r="AC115" s="67" t="str">
        <f t="shared" si="57"/>
        <v>ok</v>
      </c>
      <c r="AD115" s="67" t="str">
        <f t="shared" si="58"/>
        <v>ok</v>
      </c>
      <c r="AE115" s="67" t="str">
        <f t="shared" si="59"/>
        <v>ok</v>
      </c>
      <c r="AF115" s="5"/>
      <c r="AG115" s="10"/>
      <c r="AH115" s="10"/>
      <c r="AI115" s="10"/>
      <c r="AJ115" s="12" t="s">
        <v>5</v>
      </c>
      <c r="AK115" s="25"/>
      <c r="AL115" s="25"/>
      <c r="AM115" s="25"/>
    </row>
    <row r="116" spans="1:39" s="6" customFormat="1" ht="65.25" thickTop="1" thickBot="1" x14ac:dyDescent="0.25">
      <c r="A116" s="11">
        <v>162</v>
      </c>
      <c r="B116" s="43" t="str">
        <f t="shared" si="45"/>
        <v>ok</v>
      </c>
      <c r="C116" s="39" t="s">
        <v>318</v>
      </c>
      <c r="D116" s="73" t="s">
        <v>307</v>
      </c>
      <c r="E116" s="73" t="s">
        <v>155</v>
      </c>
      <c r="F116" s="85" t="s">
        <v>433</v>
      </c>
      <c r="G116" s="36"/>
      <c r="H116" s="34" t="s">
        <v>434</v>
      </c>
      <c r="I116" s="73" t="s">
        <v>461</v>
      </c>
      <c r="J116" s="73" t="s">
        <v>320</v>
      </c>
      <c r="K116" s="73" t="s">
        <v>425</v>
      </c>
      <c r="L116" s="35" t="s">
        <v>312</v>
      </c>
      <c r="M116" s="36" t="s">
        <v>348</v>
      </c>
      <c r="N116" s="36"/>
      <c r="O116" s="34" t="s">
        <v>435</v>
      </c>
      <c r="P116" s="46" t="s">
        <v>436</v>
      </c>
      <c r="Q116" s="60"/>
      <c r="R116" s="67" t="str">
        <f t="shared" si="46"/>
        <v>ok</v>
      </c>
      <c r="S116" s="67" t="str">
        <f t="shared" si="47"/>
        <v>ok</v>
      </c>
      <c r="T116" s="67" t="str">
        <f t="shared" si="48"/>
        <v>ok</v>
      </c>
      <c r="U116" s="67" t="str">
        <f t="shared" si="49"/>
        <v>ok</v>
      </c>
      <c r="V116" s="67" t="str">
        <f t="shared" si="50"/>
        <v>ok</v>
      </c>
      <c r="W116" s="67" t="str">
        <f t="shared" si="51"/>
        <v>ok</v>
      </c>
      <c r="X116" s="67" t="str">
        <f t="shared" si="52"/>
        <v>ok</v>
      </c>
      <c r="Y116" s="67" t="str">
        <f t="shared" si="53"/>
        <v>ok</v>
      </c>
      <c r="Z116" s="67" t="str">
        <f t="shared" si="54"/>
        <v>ok</v>
      </c>
      <c r="AA116" s="67" t="str">
        <f t="shared" si="55"/>
        <v>ok</v>
      </c>
      <c r="AB116" s="67" t="str">
        <f t="shared" si="56"/>
        <v>ok</v>
      </c>
      <c r="AC116" s="67" t="str">
        <f t="shared" si="57"/>
        <v>ok</v>
      </c>
      <c r="AD116" s="67" t="str">
        <f t="shared" si="58"/>
        <v>ok</v>
      </c>
      <c r="AE116" s="67" t="str">
        <f t="shared" si="59"/>
        <v>ok</v>
      </c>
      <c r="AF116" s="5"/>
      <c r="AG116" s="10"/>
      <c r="AH116" s="10"/>
      <c r="AI116" s="10"/>
      <c r="AJ116" s="12" t="s">
        <v>5</v>
      </c>
      <c r="AK116" s="25"/>
      <c r="AL116" s="25"/>
      <c r="AM116" s="25"/>
    </row>
    <row r="117" spans="1:39" s="6" customFormat="1" ht="52.5" thickTop="1" thickBot="1" x14ac:dyDescent="0.25">
      <c r="A117" s="11">
        <v>161</v>
      </c>
      <c r="B117" s="43" t="str">
        <f t="shared" ref="B117:B131" si="60">IF(COUNTIF(R117:AE117,"")=No_of_Columns,"",IF(COUNTIF(R117:AE117,"ok")=No_of_Columns,"ok","Incomplete"))</f>
        <v>ok</v>
      </c>
      <c r="C117" s="39" t="s">
        <v>318</v>
      </c>
      <c r="D117" s="73" t="s">
        <v>307</v>
      </c>
      <c r="E117" s="73" t="s">
        <v>155</v>
      </c>
      <c r="F117" s="85" t="s">
        <v>433</v>
      </c>
      <c r="G117" s="36"/>
      <c r="H117" s="34" t="s">
        <v>434</v>
      </c>
      <c r="I117" s="73" t="s">
        <v>461</v>
      </c>
      <c r="J117" s="73" t="s">
        <v>320</v>
      </c>
      <c r="K117" s="73" t="s">
        <v>426</v>
      </c>
      <c r="L117" s="35" t="s">
        <v>313</v>
      </c>
      <c r="M117" s="36" t="s">
        <v>348</v>
      </c>
      <c r="N117" s="36"/>
      <c r="O117" s="34" t="s">
        <v>435</v>
      </c>
      <c r="P117" s="46" t="s">
        <v>436</v>
      </c>
      <c r="Q117" s="60"/>
      <c r="R117" s="67" t="str">
        <f t="shared" ref="R117:R131" si="61">IF(COUNTA($C117:$P117)=0,"",IF(ISBLANK($C117),"Empty cell",IF(OR($C117="I",$C117="R",$C117="T"),"ok","Entry should be one of 'I', 'R', or 'T'")))</f>
        <v>ok</v>
      </c>
      <c r="S117" s="67" t="str">
        <f t="shared" ref="S117:S131" si="62">IF(COUNTA($C117:$P117)=0,"",IF(ISBLANK(D117),"Empty cell","ok"))</f>
        <v>ok</v>
      </c>
      <c r="T117" s="67" t="str">
        <f t="shared" ref="T117:T131" si="63">IF(COUNTA($C117:$P117)=0,"",IF(ISBLANK(E117),"Empty cell","ok"))</f>
        <v>ok</v>
      </c>
      <c r="U117" s="67" t="str">
        <f t="shared" ref="U117:U131" si="64">IF(COUNTA($C117:$P117)=0,"",IF(ISBLANK(F117),"Empty cell",IF(IF(ISERROR(FIND("@",F117)),1,0)+IF(ISERROR(FIND(".",F117)),1,0)&gt;0,"Entry is not an email address","ok")))</f>
        <v>ok</v>
      </c>
      <c r="V117" s="67" t="str">
        <f t="shared" ref="V117:V131" si="65">IF(COUNTA($C117:$P117)=0,"",IF(G117="D",IF(ISBLANK(H117),"ok","Entries should not be made in both columns"),IF(ISBLANK(G117),IF(ISBLANK(H117),"Empty cell","ok"),"Entry should be 'D'")))</f>
        <v>ok</v>
      </c>
      <c r="W117" s="67" t="str">
        <f t="shared" ref="W117:W131" si="66">IF(COUNTA($C117:$P117)=0,"",IF(G117="D",IF(ISBLANK(H117),"ok","Entries should not be made in both columns"),IF(ISBLANK(G117),IF(ISBLANK(H117),"Empty cell","ok"),IF(ISBLANK(H117),"ok","Entries should not be made in both columns"))))</f>
        <v>ok</v>
      </c>
      <c r="X117" s="67" t="str">
        <f t="shared" ref="X117:X131" si="67">IF(COUNTA($C117:$P117)=0,"",IF(ISBLANK($I117),"Empty cell","ok"))</f>
        <v>ok</v>
      </c>
      <c r="Y117" s="67" t="str">
        <f t="shared" ref="Y117:Y131" si="68">IF(COUNTA($C117:$P117)=0,"",IF(ISBLANK($J117),"Empty cell","ok"))</f>
        <v>ok</v>
      </c>
      <c r="Z117" s="67" t="str">
        <f t="shared" ref="Z117:Z131" si="69">IF(COUNTA($C117:$P117)=0,"",IF(ISBLANK($K117),"Empty cell","ok"))</f>
        <v>ok</v>
      </c>
      <c r="AA117" s="67" t="str">
        <f t="shared" ref="AA117:AA131" si="70">IF(COUNTA($C117:$P117)=0,"",IF(ISBLANK($L117),"Empty cell","ok"))</f>
        <v>ok</v>
      </c>
      <c r="AB117" s="67" t="str">
        <f t="shared" ref="AB117:AB131" si="71">IF(COUNTA($C117:$P117)=0,"",IF(C117="T",IF(ISBLANK($M117),"ok","No entry should be made"),IF(ISBLANK($M117),"Empty cell",IF(OR($M117="V",$M117="NV"),"ok","Entry should be one of 'V' or 'NV'"))))</f>
        <v>ok</v>
      </c>
      <c r="AC117" s="67" t="str">
        <f t="shared" ref="AC117:AC131" si="72">IF(COUNTA($C117:$P117)=0,"",IF(C117="T",IF(ISBLANK($N117),"ok","No entry should be made"),IF(N117="D",IF(ISBLANK(O117),"ok","Entries should not be made in both columns"),IF(ISBLANK(N117),IF(ISBLANK(O117),"Empty cell","ok"),"Entry should be 'D'"))))</f>
        <v>ok</v>
      </c>
      <c r="AD117" s="67" t="str">
        <f t="shared" ref="AD117:AD131" si="73">IF(COUNTA($C117:$P117)=0,"",IF(C117="T",IF(ISBLANK($O117),"ok","No entry should be made"),IF(N117="D",IF(ISBLANK(O117),"ok","Entries should not be made in both columns"),IF(ISBLANK(N117),IF(ISBLANK(O117),"Empty cell","ok"),IF(ISBLANK(O117),"ok","Entries should not be made in both columns")))))</f>
        <v>ok</v>
      </c>
      <c r="AE117" s="67" t="str">
        <f t="shared" ref="AE117:AE131" si="74">IF(COUNTA($C117:$P117)=0,"",IF(C117="T",IF(ISBLANK($P117),"ok","No entry should be made"),IF(ISBLANK($P117),"Empty cell","ok")))</f>
        <v>ok</v>
      </c>
      <c r="AF117" s="5"/>
      <c r="AG117" s="10"/>
      <c r="AH117" s="10"/>
      <c r="AI117" s="10"/>
      <c r="AJ117" s="12" t="s">
        <v>5</v>
      </c>
      <c r="AK117" s="25"/>
      <c r="AL117" s="25"/>
      <c r="AM117" s="25"/>
    </row>
    <row r="118" spans="1:39" s="6" customFormat="1" ht="116.25" thickTop="1" thickBot="1" x14ac:dyDescent="0.25">
      <c r="A118" s="11">
        <v>70</v>
      </c>
      <c r="B118" s="43" t="str">
        <f t="shared" si="60"/>
        <v>ok</v>
      </c>
      <c r="C118" s="39" t="s">
        <v>318</v>
      </c>
      <c r="D118" s="73" t="s">
        <v>307</v>
      </c>
      <c r="E118" s="73" t="s">
        <v>155</v>
      </c>
      <c r="F118" s="85" t="s">
        <v>433</v>
      </c>
      <c r="G118" s="36"/>
      <c r="H118" s="34" t="s">
        <v>434</v>
      </c>
      <c r="I118" s="73" t="s">
        <v>461</v>
      </c>
      <c r="J118" s="73" t="s">
        <v>320</v>
      </c>
      <c r="K118" s="73" t="s">
        <v>429</v>
      </c>
      <c r="L118" s="35" t="s">
        <v>316</v>
      </c>
      <c r="M118" s="36" t="s">
        <v>348</v>
      </c>
      <c r="N118" s="36"/>
      <c r="O118" s="34" t="s">
        <v>435</v>
      </c>
      <c r="P118" s="46" t="s">
        <v>436</v>
      </c>
      <c r="Q118" s="60"/>
      <c r="R118" s="67" t="str">
        <f t="shared" si="61"/>
        <v>ok</v>
      </c>
      <c r="S118" s="67" t="str">
        <f t="shared" si="62"/>
        <v>ok</v>
      </c>
      <c r="T118" s="67" t="str">
        <f t="shared" si="63"/>
        <v>ok</v>
      </c>
      <c r="U118" s="67" t="str">
        <f t="shared" si="64"/>
        <v>ok</v>
      </c>
      <c r="V118" s="67" t="str">
        <f t="shared" si="65"/>
        <v>ok</v>
      </c>
      <c r="W118" s="67" t="str">
        <f t="shared" si="66"/>
        <v>ok</v>
      </c>
      <c r="X118" s="67" t="str">
        <f t="shared" si="67"/>
        <v>ok</v>
      </c>
      <c r="Y118" s="67" t="str">
        <f t="shared" si="68"/>
        <v>ok</v>
      </c>
      <c r="Z118" s="67" t="str">
        <f t="shared" si="69"/>
        <v>ok</v>
      </c>
      <c r="AA118" s="67" t="str">
        <f t="shared" si="70"/>
        <v>ok</v>
      </c>
      <c r="AB118" s="67" t="str">
        <f t="shared" si="71"/>
        <v>ok</v>
      </c>
      <c r="AC118" s="67" t="str">
        <f t="shared" si="72"/>
        <v>ok</v>
      </c>
      <c r="AD118" s="67" t="str">
        <f t="shared" si="73"/>
        <v>ok</v>
      </c>
      <c r="AE118" s="67" t="str">
        <f t="shared" si="74"/>
        <v>ok</v>
      </c>
      <c r="AF118" s="5"/>
      <c r="AG118" s="10"/>
      <c r="AH118" s="10"/>
      <c r="AI118" s="10"/>
      <c r="AJ118" s="12" t="s">
        <v>5</v>
      </c>
      <c r="AK118" s="25"/>
      <c r="AL118" s="25"/>
      <c r="AM118" s="25"/>
    </row>
    <row r="119" spans="1:39" s="6" customFormat="1" ht="103.5" thickTop="1" thickBot="1" x14ac:dyDescent="0.25">
      <c r="A119" s="11">
        <v>68</v>
      </c>
      <c r="B119" s="43" t="str">
        <f t="shared" si="60"/>
        <v>ok</v>
      </c>
      <c r="C119" s="39" t="s">
        <v>318</v>
      </c>
      <c r="D119" s="73" t="s">
        <v>307</v>
      </c>
      <c r="E119" s="73" t="s">
        <v>155</v>
      </c>
      <c r="F119" s="85" t="s">
        <v>433</v>
      </c>
      <c r="G119" s="36"/>
      <c r="H119" s="34" t="s">
        <v>434</v>
      </c>
      <c r="I119" s="73" t="s">
        <v>461</v>
      </c>
      <c r="J119" s="73" t="s">
        <v>320</v>
      </c>
      <c r="K119" s="73" t="s">
        <v>428</v>
      </c>
      <c r="L119" s="35" t="s">
        <v>315</v>
      </c>
      <c r="M119" s="36" t="s">
        <v>348</v>
      </c>
      <c r="N119" s="36"/>
      <c r="O119" s="34" t="s">
        <v>435</v>
      </c>
      <c r="P119" s="46" t="s">
        <v>436</v>
      </c>
      <c r="Q119" s="60"/>
      <c r="R119" s="67" t="str">
        <f t="shared" si="61"/>
        <v>ok</v>
      </c>
      <c r="S119" s="67" t="str">
        <f t="shared" si="62"/>
        <v>ok</v>
      </c>
      <c r="T119" s="67" t="str">
        <f t="shared" si="63"/>
        <v>ok</v>
      </c>
      <c r="U119" s="67" t="str">
        <f t="shared" si="64"/>
        <v>ok</v>
      </c>
      <c r="V119" s="67" t="str">
        <f t="shared" si="65"/>
        <v>ok</v>
      </c>
      <c r="W119" s="67" t="str">
        <f t="shared" si="66"/>
        <v>ok</v>
      </c>
      <c r="X119" s="67" t="str">
        <f t="shared" si="67"/>
        <v>ok</v>
      </c>
      <c r="Y119" s="67" t="str">
        <f t="shared" si="68"/>
        <v>ok</v>
      </c>
      <c r="Z119" s="67" t="str">
        <f t="shared" si="69"/>
        <v>ok</v>
      </c>
      <c r="AA119" s="67" t="str">
        <f t="shared" si="70"/>
        <v>ok</v>
      </c>
      <c r="AB119" s="67" t="str">
        <f t="shared" si="71"/>
        <v>ok</v>
      </c>
      <c r="AC119" s="67" t="str">
        <f t="shared" si="72"/>
        <v>ok</v>
      </c>
      <c r="AD119" s="67" t="str">
        <f t="shared" si="73"/>
        <v>ok</v>
      </c>
      <c r="AE119" s="67" t="str">
        <f t="shared" si="74"/>
        <v>ok</v>
      </c>
      <c r="AF119" s="5"/>
      <c r="AG119" s="10"/>
      <c r="AH119" s="10"/>
      <c r="AI119" s="10"/>
      <c r="AJ119" s="12" t="s">
        <v>5</v>
      </c>
      <c r="AK119" s="25"/>
      <c r="AL119" s="25"/>
      <c r="AM119" s="25"/>
    </row>
    <row r="120" spans="1:39" s="6" customFormat="1" ht="39.75" thickTop="1" thickBot="1" x14ac:dyDescent="0.25">
      <c r="A120" s="11">
        <v>64</v>
      </c>
      <c r="B120" s="43" t="str">
        <f t="shared" si="60"/>
        <v>ok</v>
      </c>
      <c r="C120" s="39" t="s">
        <v>318</v>
      </c>
      <c r="D120" s="73" t="s">
        <v>307</v>
      </c>
      <c r="E120" s="73" t="s">
        <v>155</v>
      </c>
      <c r="F120" s="85" t="s">
        <v>433</v>
      </c>
      <c r="G120" s="36"/>
      <c r="H120" s="34" t="s">
        <v>434</v>
      </c>
      <c r="I120" s="73" t="s">
        <v>461</v>
      </c>
      <c r="J120" s="73" t="s">
        <v>320</v>
      </c>
      <c r="K120" s="73" t="s">
        <v>421</v>
      </c>
      <c r="L120" s="35" t="s">
        <v>308</v>
      </c>
      <c r="M120" s="36" t="s">
        <v>348</v>
      </c>
      <c r="N120" s="36"/>
      <c r="O120" s="34" t="s">
        <v>435</v>
      </c>
      <c r="P120" s="46" t="s">
        <v>436</v>
      </c>
      <c r="Q120" s="60"/>
      <c r="R120" s="67" t="str">
        <f t="shared" si="61"/>
        <v>ok</v>
      </c>
      <c r="S120" s="67" t="str">
        <f t="shared" si="62"/>
        <v>ok</v>
      </c>
      <c r="T120" s="67" t="str">
        <f t="shared" si="63"/>
        <v>ok</v>
      </c>
      <c r="U120" s="67" t="str">
        <f t="shared" si="64"/>
        <v>ok</v>
      </c>
      <c r="V120" s="67" t="str">
        <f t="shared" si="65"/>
        <v>ok</v>
      </c>
      <c r="W120" s="67" t="str">
        <f t="shared" si="66"/>
        <v>ok</v>
      </c>
      <c r="X120" s="67" t="str">
        <f t="shared" si="67"/>
        <v>ok</v>
      </c>
      <c r="Y120" s="67" t="str">
        <f t="shared" si="68"/>
        <v>ok</v>
      </c>
      <c r="Z120" s="67" t="str">
        <f t="shared" si="69"/>
        <v>ok</v>
      </c>
      <c r="AA120" s="67" t="str">
        <f t="shared" si="70"/>
        <v>ok</v>
      </c>
      <c r="AB120" s="67" t="str">
        <f t="shared" si="71"/>
        <v>ok</v>
      </c>
      <c r="AC120" s="67" t="str">
        <f t="shared" si="72"/>
        <v>ok</v>
      </c>
      <c r="AD120" s="67" t="str">
        <f t="shared" si="73"/>
        <v>ok</v>
      </c>
      <c r="AE120" s="67" t="str">
        <f t="shared" si="74"/>
        <v>ok</v>
      </c>
      <c r="AF120" s="5"/>
      <c r="AG120" s="10"/>
      <c r="AH120" s="10"/>
      <c r="AI120" s="10"/>
      <c r="AJ120" s="12" t="s">
        <v>5</v>
      </c>
      <c r="AK120" s="25"/>
      <c r="AL120" s="25"/>
      <c r="AM120" s="25"/>
    </row>
    <row r="121" spans="1:39" s="6" customFormat="1" ht="78" thickTop="1" thickBot="1" x14ac:dyDescent="0.25">
      <c r="A121" s="11">
        <v>65</v>
      </c>
      <c r="B121" s="43" t="str">
        <f t="shared" si="60"/>
        <v>ok</v>
      </c>
      <c r="C121" s="39" t="s">
        <v>480</v>
      </c>
      <c r="D121" s="73" t="s">
        <v>196</v>
      </c>
      <c r="E121" s="73" t="s">
        <v>120</v>
      </c>
      <c r="F121" s="73" t="s">
        <v>197</v>
      </c>
      <c r="G121" s="36"/>
      <c r="H121" s="34" t="s">
        <v>434</v>
      </c>
      <c r="I121" s="73" t="s">
        <v>328</v>
      </c>
      <c r="J121" s="73" t="s">
        <v>320</v>
      </c>
      <c r="K121" s="73" t="s">
        <v>440</v>
      </c>
      <c r="L121" s="35" t="s">
        <v>199</v>
      </c>
      <c r="M121" s="36"/>
      <c r="N121" s="36"/>
      <c r="O121" s="34"/>
      <c r="P121" s="46"/>
      <c r="Q121" s="60"/>
      <c r="R121" s="67" t="str">
        <f t="shared" si="61"/>
        <v>ok</v>
      </c>
      <c r="S121" s="67" t="str">
        <f t="shared" si="62"/>
        <v>ok</v>
      </c>
      <c r="T121" s="67" t="str">
        <f t="shared" si="63"/>
        <v>ok</v>
      </c>
      <c r="U121" s="67" t="str">
        <f t="shared" si="64"/>
        <v>ok</v>
      </c>
      <c r="V121" s="67" t="str">
        <f t="shared" si="65"/>
        <v>ok</v>
      </c>
      <c r="W121" s="67" t="str">
        <f t="shared" si="66"/>
        <v>ok</v>
      </c>
      <c r="X121" s="67" t="str">
        <f t="shared" si="67"/>
        <v>ok</v>
      </c>
      <c r="Y121" s="67" t="str">
        <f t="shared" si="68"/>
        <v>ok</v>
      </c>
      <c r="Z121" s="67" t="str">
        <f t="shared" si="69"/>
        <v>ok</v>
      </c>
      <c r="AA121" s="67" t="str">
        <f t="shared" si="70"/>
        <v>ok</v>
      </c>
      <c r="AB121" s="67" t="str">
        <f t="shared" si="71"/>
        <v>ok</v>
      </c>
      <c r="AC121" s="67" t="str">
        <f t="shared" si="72"/>
        <v>ok</v>
      </c>
      <c r="AD121" s="67" t="str">
        <f t="shared" si="73"/>
        <v>ok</v>
      </c>
      <c r="AE121" s="67" t="str">
        <f t="shared" si="74"/>
        <v>ok</v>
      </c>
      <c r="AF121" s="5"/>
      <c r="AG121" s="10"/>
      <c r="AH121" s="10"/>
      <c r="AI121" s="10"/>
      <c r="AJ121" s="12" t="s">
        <v>5</v>
      </c>
      <c r="AK121" s="25"/>
      <c r="AL121" s="25"/>
      <c r="AM121" s="25"/>
    </row>
    <row r="122" spans="1:39" s="6" customFormat="1" ht="78" thickTop="1" thickBot="1" x14ac:dyDescent="0.25">
      <c r="A122" s="11">
        <v>148</v>
      </c>
      <c r="B122" s="43" t="str">
        <f t="shared" si="60"/>
        <v>ok</v>
      </c>
      <c r="C122" s="39" t="s">
        <v>318</v>
      </c>
      <c r="D122" s="73" t="s">
        <v>196</v>
      </c>
      <c r="E122" s="73" t="s">
        <v>120</v>
      </c>
      <c r="F122" s="73" t="s">
        <v>197</v>
      </c>
      <c r="G122" s="36"/>
      <c r="H122" s="34" t="s">
        <v>434</v>
      </c>
      <c r="I122" s="73" t="s">
        <v>328</v>
      </c>
      <c r="J122" s="73" t="s">
        <v>320</v>
      </c>
      <c r="K122" s="73" t="s">
        <v>368</v>
      </c>
      <c r="L122" s="35" t="s">
        <v>581</v>
      </c>
      <c r="M122" s="36" t="s">
        <v>348</v>
      </c>
      <c r="N122" s="36"/>
      <c r="O122" s="34" t="s">
        <v>435</v>
      </c>
      <c r="P122" s="46" t="s">
        <v>436</v>
      </c>
      <c r="Q122" s="60"/>
      <c r="R122" s="67" t="str">
        <f t="shared" si="61"/>
        <v>ok</v>
      </c>
      <c r="S122" s="67" t="str">
        <f t="shared" si="62"/>
        <v>ok</v>
      </c>
      <c r="T122" s="67" t="str">
        <f t="shared" si="63"/>
        <v>ok</v>
      </c>
      <c r="U122" s="67" t="str">
        <f t="shared" si="64"/>
        <v>ok</v>
      </c>
      <c r="V122" s="67" t="str">
        <f t="shared" si="65"/>
        <v>ok</v>
      </c>
      <c r="W122" s="67" t="str">
        <f t="shared" si="66"/>
        <v>ok</v>
      </c>
      <c r="X122" s="67" t="str">
        <f t="shared" si="67"/>
        <v>ok</v>
      </c>
      <c r="Y122" s="67" t="str">
        <f t="shared" si="68"/>
        <v>ok</v>
      </c>
      <c r="Z122" s="67" t="str">
        <f t="shared" si="69"/>
        <v>ok</v>
      </c>
      <c r="AA122" s="67" t="str">
        <f t="shared" si="70"/>
        <v>ok</v>
      </c>
      <c r="AB122" s="67" t="str">
        <f t="shared" si="71"/>
        <v>ok</v>
      </c>
      <c r="AC122" s="67" t="str">
        <f t="shared" si="72"/>
        <v>ok</v>
      </c>
      <c r="AD122" s="67" t="str">
        <f t="shared" si="73"/>
        <v>ok</v>
      </c>
      <c r="AE122" s="67" t="str">
        <f t="shared" si="74"/>
        <v>ok</v>
      </c>
      <c r="AF122" s="5"/>
      <c r="AG122" s="10"/>
      <c r="AH122" s="10"/>
      <c r="AI122" s="10"/>
      <c r="AJ122" s="12" t="s">
        <v>5</v>
      </c>
      <c r="AK122" s="25"/>
      <c r="AL122" s="25"/>
      <c r="AM122" s="25"/>
    </row>
    <row r="123" spans="1:39" s="6" customFormat="1" ht="78" thickTop="1" thickBot="1" x14ac:dyDescent="0.25">
      <c r="A123" s="11">
        <v>27</v>
      </c>
      <c r="B123" s="43" t="str">
        <f t="shared" si="60"/>
        <v>ok</v>
      </c>
      <c r="C123" s="39" t="s">
        <v>318</v>
      </c>
      <c r="D123" s="73" t="s">
        <v>212</v>
      </c>
      <c r="E123" s="73" t="s">
        <v>213</v>
      </c>
      <c r="F123" s="85" t="s">
        <v>473</v>
      </c>
      <c r="G123" s="36"/>
      <c r="H123" s="34" t="s">
        <v>434</v>
      </c>
      <c r="I123" s="73" t="s">
        <v>334</v>
      </c>
      <c r="J123" s="73" t="s">
        <v>320</v>
      </c>
      <c r="K123" s="73" t="s">
        <v>376</v>
      </c>
      <c r="L123" s="35" t="s">
        <v>221</v>
      </c>
      <c r="M123" s="36" t="s">
        <v>347</v>
      </c>
      <c r="N123" s="36"/>
      <c r="O123" s="34" t="s">
        <v>435</v>
      </c>
      <c r="P123" s="46" t="s">
        <v>436</v>
      </c>
      <c r="Q123" s="60"/>
      <c r="R123" s="67" t="str">
        <f t="shared" si="61"/>
        <v>ok</v>
      </c>
      <c r="S123" s="67" t="str">
        <f t="shared" si="62"/>
        <v>ok</v>
      </c>
      <c r="T123" s="67" t="str">
        <f t="shared" si="63"/>
        <v>ok</v>
      </c>
      <c r="U123" s="67" t="str">
        <f t="shared" si="64"/>
        <v>ok</v>
      </c>
      <c r="V123" s="67" t="str">
        <f t="shared" si="65"/>
        <v>ok</v>
      </c>
      <c r="W123" s="67" t="str">
        <f t="shared" si="66"/>
        <v>ok</v>
      </c>
      <c r="X123" s="67" t="str">
        <f t="shared" si="67"/>
        <v>ok</v>
      </c>
      <c r="Y123" s="67" t="str">
        <f t="shared" si="68"/>
        <v>ok</v>
      </c>
      <c r="Z123" s="67" t="str">
        <f t="shared" si="69"/>
        <v>ok</v>
      </c>
      <c r="AA123" s="67" t="str">
        <f t="shared" si="70"/>
        <v>ok</v>
      </c>
      <c r="AB123" s="67" t="str">
        <f t="shared" si="71"/>
        <v>ok</v>
      </c>
      <c r="AC123" s="67" t="str">
        <f t="shared" si="72"/>
        <v>ok</v>
      </c>
      <c r="AD123" s="67" t="str">
        <f t="shared" si="73"/>
        <v>ok</v>
      </c>
      <c r="AE123" s="67" t="str">
        <f t="shared" si="74"/>
        <v>ok</v>
      </c>
      <c r="AF123" s="5"/>
      <c r="AG123" s="10"/>
      <c r="AH123" s="10"/>
      <c r="AI123" s="10"/>
      <c r="AJ123" s="12" t="s">
        <v>5</v>
      </c>
      <c r="AK123" s="25"/>
      <c r="AL123" s="25"/>
      <c r="AM123" s="25"/>
    </row>
    <row r="124" spans="1:39" s="6" customFormat="1" ht="167.25" thickTop="1" thickBot="1" x14ac:dyDescent="0.25">
      <c r="A124" s="11">
        <v>176</v>
      </c>
      <c r="B124" s="43" t="str">
        <f t="shared" si="60"/>
        <v>ok</v>
      </c>
      <c r="C124" s="39" t="s">
        <v>318</v>
      </c>
      <c r="D124" s="73" t="s">
        <v>212</v>
      </c>
      <c r="E124" s="73" t="s">
        <v>213</v>
      </c>
      <c r="F124" s="100" t="s">
        <v>473</v>
      </c>
      <c r="G124" s="36"/>
      <c r="H124" s="34" t="s">
        <v>434</v>
      </c>
      <c r="I124" s="97" t="s">
        <v>333</v>
      </c>
      <c r="J124" s="97" t="s">
        <v>320</v>
      </c>
      <c r="K124" s="97" t="s">
        <v>471</v>
      </c>
      <c r="L124" s="98" t="s">
        <v>472</v>
      </c>
      <c r="M124" s="99" t="s">
        <v>347</v>
      </c>
      <c r="N124" s="36"/>
      <c r="O124" s="34" t="s">
        <v>435</v>
      </c>
      <c r="P124" s="46" t="s">
        <v>436</v>
      </c>
      <c r="Q124" s="60"/>
      <c r="R124" s="67" t="str">
        <f t="shared" si="61"/>
        <v>ok</v>
      </c>
      <c r="S124" s="67" t="str">
        <f t="shared" si="62"/>
        <v>ok</v>
      </c>
      <c r="T124" s="67" t="str">
        <f t="shared" si="63"/>
        <v>ok</v>
      </c>
      <c r="U124" s="67" t="str">
        <f t="shared" si="64"/>
        <v>ok</v>
      </c>
      <c r="V124" s="67" t="str">
        <f t="shared" si="65"/>
        <v>ok</v>
      </c>
      <c r="W124" s="67" t="str">
        <f t="shared" si="66"/>
        <v>ok</v>
      </c>
      <c r="X124" s="67" t="str">
        <f t="shared" si="67"/>
        <v>ok</v>
      </c>
      <c r="Y124" s="67" t="str">
        <f t="shared" si="68"/>
        <v>ok</v>
      </c>
      <c r="Z124" s="67" t="str">
        <f t="shared" si="69"/>
        <v>ok</v>
      </c>
      <c r="AA124" s="67" t="str">
        <f t="shared" si="70"/>
        <v>ok</v>
      </c>
      <c r="AB124" s="67" t="str">
        <f t="shared" si="71"/>
        <v>ok</v>
      </c>
      <c r="AC124" s="67" t="str">
        <f t="shared" si="72"/>
        <v>ok</v>
      </c>
      <c r="AD124" s="67" t="str">
        <f t="shared" si="73"/>
        <v>ok</v>
      </c>
      <c r="AE124" s="67" t="str">
        <f t="shared" si="74"/>
        <v>ok</v>
      </c>
      <c r="AF124" s="5"/>
      <c r="AG124" s="10"/>
      <c r="AH124" s="10"/>
      <c r="AI124" s="10"/>
      <c r="AJ124" s="12" t="s">
        <v>5</v>
      </c>
      <c r="AK124" s="25"/>
      <c r="AL124" s="25"/>
      <c r="AM124" s="25"/>
    </row>
    <row r="125" spans="1:39" s="6" customFormat="1" ht="78" thickTop="1" thickBot="1" x14ac:dyDescent="0.25">
      <c r="A125" s="11">
        <v>174</v>
      </c>
      <c r="B125" s="43" t="str">
        <f t="shared" si="60"/>
        <v>ok</v>
      </c>
      <c r="C125" s="39" t="s">
        <v>318</v>
      </c>
      <c r="D125" s="73" t="s">
        <v>212</v>
      </c>
      <c r="E125" s="73" t="s">
        <v>213</v>
      </c>
      <c r="F125" s="85" t="s">
        <v>473</v>
      </c>
      <c r="G125" s="36"/>
      <c r="H125" s="34" t="s">
        <v>434</v>
      </c>
      <c r="I125" s="73" t="s">
        <v>333</v>
      </c>
      <c r="J125" s="73" t="s">
        <v>320</v>
      </c>
      <c r="K125" s="73" t="s">
        <v>374</v>
      </c>
      <c r="L125" s="35" t="s">
        <v>214</v>
      </c>
      <c r="M125" s="36" t="s">
        <v>348</v>
      </c>
      <c r="N125" s="36"/>
      <c r="O125" s="34" t="s">
        <v>435</v>
      </c>
      <c r="P125" s="46" t="s">
        <v>436</v>
      </c>
      <c r="Q125" s="60"/>
      <c r="R125" s="67" t="str">
        <f t="shared" si="61"/>
        <v>ok</v>
      </c>
      <c r="S125" s="67" t="str">
        <f t="shared" si="62"/>
        <v>ok</v>
      </c>
      <c r="T125" s="67" t="str">
        <f t="shared" si="63"/>
        <v>ok</v>
      </c>
      <c r="U125" s="67" t="str">
        <f t="shared" si="64"/>
        <v>ok</v>
      </c>
      <c r="V125" s="67" t="str">
        <f t="shared" si="65"/>
        <v>ok</v>
      </c>
      <c r="W125" s="67" t="str">
        <f t="shared" si="66"/>
        <v>ok</v>
      </c>
      <c r="X125" s="67" t="str">
        <f t="shared" si="67"/>
        <v>ok</v>
      </c>
      <c r="Y125" s="67" t="str">
        <f t="shared" si="68"/>
        <v>ok</v>
      </c>
      <c r="Z125" s="67" t="str">
        <f t="shared" si="69"/>
        <v>ok</v>
      </c>
      <c r="AA125" s="67" t="str">
        <f t="shared" si="70"/>
        <v>ok</v>
      </c>
      <c r="AB125" s="67" t="str">
        <f t="shared" si="71"/>
        <v>ok</v>
      </c>
      <c r="AC125" s="67" t="str">
        <f t="shared" si="72"/>
        <v>ok</v>
      </c>
      <c r="AD125" s="67" t="str">
        <f t="shared" si="73"/>
        <v>ok</v>
      </c>
      <c r="AE125" s="67" t="str">
        <f t="shared" si="74"/>
        <v>ok</v>
      </c>
      <c r="AF125" s="5"/>
      <c r="AG125" s="10"/>
      <c r="AH125" s="10"/>
      <c r="AI125" s="10"/>
      <c r="AJ125" s="12" t="s">
        <v>5</v>
      </c>
      <c r="AK125" s="25"/>
      <c r="AL125" s="25"/>
      <c r="AM125" s="25"/>
    </row>
    <row r="126" spans="1:39" s="6" customFormat="1" ht="78" thickTop="1" thickBot="1" x14ac:dyDescent="0.25">
      <c r="A126" s="11">
        <v>12</v>
      </c>
      <c r="B126" s="43" t="str">
        <f t="shared" si="60"/>
        <v>ok</v>
      </c>
      <c r="C126" s="39" t="s">
        <v>318</v>
      </c>
      <c r="D126" s="73" t="s">
        <v>212</v>
      </c>
      <c r="E126" s="73" t="s">
        <v>213</v>
      </c>
      <c r="F126" s="85" t="s">
        <v>473</v>
      </c>
      <c r="G126" s="36"/>
      <c r="H126" s="34" t="s">
        <v>434</v>
      </c>
      <c r="I126" s="73" t="s">
        <v>333</v>
      </c>
      <c r="J126" s="73" t="s">
        <v>320</v>
      </c>
      <c r="K126" s="73" t="s">
        <v>470</v>
      </c>
      <c r="L126" s="35" t="s">
        <v>220</v>
      </c>
      <c r="M126" s="36" t="s">
        <v>347</v>
      </c>
      <c r="N126" s="36"/>
      <c r="O126" s="34" t="s">
        <v>435</v>
      </c>
      <c r="P126" s="46" t="s">
        <v>436</v>
      </c>
      <c r="Q126" s="60"/>
      <c r="R126" s="67" t="str">
        <f t="shared" si="61"/>
        <v>ok</v>
      </c>
      <c r="S126" s="67" t="str">
        <f t="shared" si="62"/>
        <v>ok</v>
      </c>
      <c r="T126" s="67" t="str">
        <f t="shared" si="63"/>
        <v>ok</v>
      </c>
      <c r="U126" s="67" t="str">
        <f t="shared" si="64"/>
        <v>ok</v>
      </c>
      <c r="V126" s="67" t="str">
        <f t="shared" si="65"/>
        <v>ok</v>
      </c>
      <c r="W126" s="67" t="str">
        <f t="shared" si="66"/>
        <v>ok</v>
      </c>
      <c r="X126" s="67" t="str">
        <f t="shared" si="67"/>
        <v>ok</v>
      </c>
      <c r="Y126" s="67" t="str">
        <f t="shared" si="68"/>
        <v>ok</v>
      </c>
      <c r="Z126" s="67" t="str">
        <f t="shared" si="69"/>
        <v>ok</v>
      </c>
      <c r="AA126" s="67" t="str">
        <f t="shared" si="70"/>
        <v>ok</v>
      </c>
      <c r="AB126" s="67" t="str">
        <f t="shared" si="71"/>
        <v>ok</v>
      </c>
      <c r="AC126" s="67" t="str">
        <f t="shared" si="72"/>
        <v>ok</v>
      </c>
      <c r="AD126" s="67" t="str">
        <f t="shared" si="73"/>
        <v>ok</v>
      </c>
      <c r="AE126" s="67" t="str">
        <f t="shared" si="74"/>
        <v>ok</v>
      </c>
      <c r="AF126" s="5"/>
      <c r="AG126" s="10"/>
      <c r="AH126" s="10"/>
      <c r="AI126" s="10"/>
      <c r="AJ126" s="12" t="s">
        <v>5</v>
      </c>
      <c r="AK126" s="25"/>
      <c r="AL126" s="25"/>
      <c r="AM126" s="25"/>
    </row>
    <row r="127" spans="1:39" s="6" customFormat="1" ht="78" thickTop="1" thickBot="1" x14ac:dyDescent="0.25">
      <c r="A127" s="11">
        <v>175</v>
      </c>
      <c r="B127" s="43" t="str">
        <f t="shared" si="60"/>
        <v>ok</v>
      </c>
      <c r="C127" s="39" t="s">
        <v>318</v>
      </c>
      <c r="D127" s="73" t="s">
        <v>212</v>
      </c>
      <c r="E127" s="73" t="s">
        <v>213</v>
      </c>
      <c r="F127" s="85" t="s">
        <v>473</v>
      </c>
      <c r="G127" s="36"/>
      <c r="H127" s="34" t="s">
        <v>434</v>
      </c>
      <c r="I127" s="73" t="s">
        <v>333</v>
      </c>
      <c r="J127" s="73" t="s">
        <v>320</v>
      </c>
      <c r="K127" s="73" t="s">
        <v>441</v>
      </c>
      <c r="L127" s="35" t="s">
        <v>215</v>
      </c>
      <c r="M127" s="36" t="s">
        <v>347</v>
      </c>
      <c r="N127" s="36"/>
      <c r="O127" s="34" t="s">
        <v>435</v>
      </c>
      <c r="P127" s="46" t="s">
        <v>436</v>
      </c>
      <c r="Q127" s="60"/>
      <c r="R127" s="67" t="str">
        <f t="shared" si="61"/>
        <v>ok</v>
      </c>
      <c r="S127" s="67" t="str">
        <f t="shared" si="62"/>
        <v>ok</v>
      </c>
      <c r="T127" s="67" t="str">
        <f t="shared" si="63"/>
        <v>ok</v>
      </c>
      <c r="U127" s="67" t="str">
        <f t="shared" si="64"/>
        <v>ok</v>
      </c>
      <c r="V127" s="67" t="str">
        <f t="shared" si="65"/>
        <v>ok</v>
      </c>
      <c r="W127" s="67" t="str">
        <f t="shared" si="66"/>
        <v>ok</v>
      </c>
      <c r="X127" s="67" t="str">
        <f t="shared" si="67"/>
        <v>ok</v>
      </c>
      <c r="Y127" s="67" t="str">
        <f t="shared" si="68"/>
        <v>ok</v>
      </c>
      <c r="Z127" s="67" t="str">
        <f t="shared" si="69"/>
        <v>ok</v>
      </c>
      <c r="AA127" s="67" t="str">
        <f t="shared" si="70"/>
        <v>ok</v>
      </c>
      <c r="AB127" s="67" t="str">
        <f t="shared" si="71"/>
        <v>ok</v>
      </c>
      <c r="AC127" s="67" t="str">
        <f t="shared" si="72"/>
        <v>ok</v>
      </c>
      <c r="AD127" s="67" t="str">
        <f t="shared" si="73"/>
        <v>ok</v>
      </c>
      <c r="AE127" s="67" t="str">
        <f t="shared" si="74"/>
        <v>ok</v>
      </c>
      <c r="AF127" s="5"/>
      <c r="AG127" s="10"/>
      <c r="AH127" s="10"/>
      <c r="AI127" s="10"/>
      <c r="AJ127" s="12" t="s">
        <v>5</v>
      </c>
      <c r="AK127" s="25"/>
      <c r="AL127" s="25"/>
      <c r="AM127" s="25"/>
    </row>
    <row r="128" spans="1:39" s="6" customFormat="1" ht="39.75" thickTop="1" thickBot="1" x14ac:dyDescent="0.25">
      <c r="A128" s="11">
        <v>177</v>
      </c>
      <c r="B128" s="43" t="str">
        <f t="shared" si="60"/>
        <v>ok</v>
      </c>
      <c r="C128" s="39" t="s">
        <v>318</v>
      </c>
      <c r="D128" s="73" t="s">
        <v>286</v>
      </c>
      <c r="E128" s="73" t="s">
        <v>287</v>
      </c>
      <c r="F128" s="73" t="s">
        <v>288</v>
      </c>
      <c r="G128" s="36"/>
      <c r="H128" s="34" t="s">
        <v>434</v>
      </c>
      <c r="I128" s="73" t="s">
        <v>344</v>
      </c>
      <c r="J128" s="73" t="s">
        <v>345</v>
      </c>
      <c r="K128" s="73" t="s">
        <v>416</v>
      </c>
      <c r="L128" s="35" t="s">
        <v>300</v>
      </c>
      <c r="M128" s="36" t="s">
        <v>348</v>
      </c>
      <c r="N128" s="36"/>
      <c r="O128" s="34" t="s">
        <v>435</v>
      </c>
      <c r="P128" s="46" t="s">
        <v>436</v>
      </c>
      <c r="Q128" s="60"/>
      <c r="R128" s="67" t="str">
        <f t="shared" si="61"/>
        <v>ok</v>
      </c>
      <c r="S128" s="67" t="str">
        <f t="shared" si="62"/>
        <v>ok</v>
      </c>
      <c r="T128" s="67" t="str">
        <f t="shared" si="63"/>
        <v>ok</v>
      </c>
      <c r="U128" s="67" t="str">
        <f t="shared" si="64"/>
        <v>ok</v>
      </c>
      <c r="V128" s="67" t="str">
        <f t="shared" si="65"/>
        <v>ok</v>
      </c>
      <c r="W128" s="67" t="str">
        <f t="shared" si="66"/>
        <v>ok</v>
      </c>
      <c r="X128" s="67" t="str">
        <f t="shared" si="67"/>
        <v>ok</v>
      </c>
      <c r="Y128" s="67" t="str">
        <f t="shared" si="68"/>
        <v>ok</v>
      </c>
      <c r="Z128" s="67" t="str">
        <f t="shared" si="69"/>
        <v>ok</v>
      </c>
      <c r="AA128" s="67" t="str">
        <f t="shared" si="70"/>
        <v>ok</v>
      </c>
      <c r="AB128" s="67" t="str">
        <f t="shared" si="71"/>
        <v>ok</v>
      </c>
      <c r="AC128" s="67" t="str">
        <f t="shared" si="72"/>
        <v>ok</v>
      </c>
      <c r="AD128" s="67" t="str">
        <f t="shared" si="73"/>
        <v>ok</v>
      </c>
      <c r="AE128" s="67" t="str">
        <f t="shared" si="74"/>
        <v>ok</v>
      </c>
      <c r="AF128" s="5"/>
      <c r="AG128" s="10"/>
      <c r="AH128" s="10"/>
      <c r="AI128" s="10"/>
      <c r="AJ128" s="12" t="s">
        <v>5</v>
      </c>
      <c r="AK128" s="25"/>
      <c r="AL128" s="25"/>
      <c r="AM128" s="25"/>
    </row>
    <row r="129" spans="1:39" s="6" customFormat="1" ht="39" thickTop="1" x14ac:dyDescent="0.2">
      <c r="A129" s="11">
        <v>179</v>
      </c>
      <c r="B129" s="43" t="str">
        <f t="shared" si="60"/>
        <v>ok</v>
      </c>
      <c r="C129" s="39" t="s">
        <v>318</v>
      </c>
      <c r="D129" s="73" t="s">
        <v>152</v>
      </c>
      <c r="E129" s="73" t="s">
        <v>153</v>
      </c>
      <c r="F129" s="96" t="s">
        <v>154</v>
      </c>
      <c r="G129" s="36"/>
      <c r="H129" s="34" t="s">
        <v>434</v>
      </c>
      <c r="I129" s="73" t="s">
        <v>344</v>
      </c>
      <c r="J129" s="73" t="s">
        <v>345</v>
      </c>
      <c r="K129" s="73" t="s">
        <v>417</v>
      </c>
      <c r="L129" s="35" t="s">
        <v>301</v>
      </c>
      <c r="M129" s="36" t="s">
        <v>348</v>
      </c>
      <c r="N129" s="36"/>
      <c r="O129" s="34" t="s">
        <v>435</v>
      </c>
      <c r="P129" s="46" t="s">
        <v>436</v>
      </c>
      <c r="Q129" s="60"/>
      <c r="R129" s="67" t="str">
        <f t="shared" si="61"/>
        <v>ok</v>
      </c>
      <c r="S129" s="67" t="str">
        <f t="shared" si="62"/>
        <v>ok</v>
      </c>
      <c r="T129" s="67" t="str">
        <f t="shared" si="63"/>
        <v>ok</v>
      </c>
      <c r="U129" s="67" t="str">
        <f t="shared" si="64"/>
        <v>ok</v>
      </c>
      <c r="V129" s="67" t="str">
        <f t="shared" si="65"/>
        <v>ok</v>
      </c>
      <c r="W129" s="67" t="str">
        <f t="shared" si="66"/>
        <v>ok</v>
      </c>
      <c r="X129" s="67" t="str">
        <f t="shared" si="67"/>
        <v>ok</v>
      </c>
      <c r="Y129" s="67" t="str">
        <f t="shared" si="68"/>
        <v>ok</v>
      </c>
      <c r="Z129" s="67" t="str">
        <f t="shared" si="69"/>
        <v>ok</v>
      </c>
      <c r="AA129" s="67" t="str">
        <f t="shared" si="70"/>
        <v>ok</v>
      </c>
      <c r="AB129" s="67" t="str">
        <f t="shared" si="71"/>
        <v>ok</v>
      </c>
      <c r="AC129" s="67" t="str">
        <f t="shared" si="72"/>
        <v>ok</v>
      </c>
      <c r="AD129" s="67" t="str">
        <f t="shared" si="73"/>
        <v>ok</v>
      </c>
      <c r="AE129" s="67" t="str">
        <f t="shared" si="74"/>
        <v>ok</v>
      </c>
      <c r="AF129" s="5"/>
      <c r="AG129" s="10"/>
      <c r="AH129" s="10"/>
      <c r="AI129" s="10"/>
      <c r="AJ129" s="12" t="s">
        <v>5</v>
      </c>
      <c r="AK129" s="25"/>
      <c r="AL129" s="25"/>
      <c r="AM129" s="25"/>
    </row>
    <row r="130" spans="1:39" s="6" customFormat="1" ht="64.5" thickBot="1" x14ac:dyDescent="0.25">
      <c r="A130" s="11">
        <v>180</v>
      </c>
      <c r="B130" s="43" t="str">
        <f t="shared" si="60"/>
        <v>ok</v>
      </c>
      <c r="C130" s="39" t="s">
        <v>318</v>
      </c>
      <c r="D130" s="73" t="s">
        <v>138</v>
      </c>
      <c r="E130" s="73" t="s">
        <v>139</v>
      </c>
      <c r="F130" s="94" t="s">
        <v>140</v>
      </c>
      <c r="G130" s="36"/>
      <c r="H130" s="36" t="s">
        <v>434</v>
      </c>
      <c r="I130" s="73" t="s">
        <v>322</v>
      </c>
      <c r="J130" s="73" t="s">
        <v>320</v>
      </c>
      <c r="K130" s="73" t="s">
        <v>568</v>
      </c>
      <c r="L130" s="35" t="s">
        <v>158</v>
      </c>
      <c r="M130" s="36" t="s">
        <v>347</v>
      </c>
      <c r="N130" s="36"/>
      <c r="O130" s="36" t="s">
        <v>435</v>
      </c>
      <c r="P130" s="47" t="s">
        <v>436</v>
      </c>
      <c r="Q130" s="60"/>
      <c r="R130" s="67" t="str">
        <f t="shared" si="61"/>
        <v>ok</v>
      </c>
      <c r="S130" s="67" t="str">
        <f t="shared" si="62"/>
        <v>ok</v>
      </c>
      <c r="T130" s="67" t="str">
        <f t="shared" si="63"/>
        <v>ok</v>
      </c>
      <c r="U130" s="67" t="str">
        <f t="shared" si="64"/>
        <v>ok</v>
      </c>
      <c r="V130" s="67" t="str">
        <f t="shared" si="65"/>
        <v>ok</v>
      </c>
      <c r="W130" s="67" t="str">
        <f t="shared" si="66"/>
        <v>ok</v>
      </c>
      <c r="X130" s="67" t="str">
        <f t="shared" si="67"/>
        <v>ok</v>
      </c>
      <c r="Y130" s="67" t="str">
        <f t="shared" si="68"/>
        <v>ok</v>
      </c>
      <c r="Z130" s="67" t="str">
        <f t="shared" si="69"/>
        <v>ok</v>
      </c>
      <c r="AA130" s="67" t="str">
        <f t="shared" si="70"/>
        <v>ok</v>
      </c>
      <c r="AB130" s="67" t="str">
        <f t="shared" si="71"/>
        <v>ok</v>
      </c>
      <c r="AC130" s="67" t="str">
        <f t="shared" si="72"/>
        <v>ok</v>
      </c>
      <c r="AD130" s="67" t="str">
        <f t="shared" si="73"/>
        <v>ok</v>
      </c>
      <c r="AE130" s="67" t="str">
        <f t="shared" si="74"/>
        <v>ok</v>
      </c>
      <c r="AF130" s="5"/>
      <c r="AG130" s="10"/>
      <c r="AH130" s="10"/>
      <c r="AI130" s="10"/>
      <c r="AJ130" s="12" t="s">
        <v>5</v>
      </c>
      <c r="AK130" s="25"/>
      <c r="AL130" s="25"/>
      <c r="AM130" s="25"/>
    </row>
    <row r="131" spans="1:39" s="6" customFormat="1" ht="77.25" thickBot="1" x14ac:dyDescent="0.25">
      <c r="A131" s="11">
        <v>181</v>
      </c>
      <c r="B131" s="43" t="str">
        <f t="shared" si="60"/>
        <v>ok</v>
      </c>
      <c r="C131" s="39" t="s">
        <v>318</v>
      </c>
      <c r="D131" s="107" t="s">
        <v>138</v>
      </c>
      <c r="E131" s="107" t="s">
        <v>139</v>
      </c>
      <c r="F131" s="107" t="s">
        <v>140</v>
      </c>
      <c r="G131" s="108"/>
      <c r="H131" s="108" t="s">
        <v>434</v>
      </c>
      <c r="I131" s="107" t="s">
        <v>321</v>
      </c>
      <c r="J131" s="107" t="s">
        <v>320</v>
      </c>
      <c r="K131" s="107" t="s">
        <v>569</v>
      </c>
      <c r="L131" s="109" t="s">
        <v>584</v>
      </c>
      <c r="M131" s="108" t="s">
        <v>348</v>
      </c>
      <c r="N131" s="36"/>
      <c r="O131" s="36" t="s">
        <v>435</v>
      </c>
      <c r="P131" s="47" t="s">
        <v>436</v>
      </c>
      <c r="Q131" s="60"/>
      <c r="R131" s="67" t="str">
        <f t="shared" si="61"/>
        <v>ok</v>
      </c>
      <c r="S131" s="67" t="str">
        <f t="shared" si="62"/>
        <v>ok</v>
      </c>
      <c r="T131" s="67" t="str">
        <f t="shared" si="63"/>
        <v>ok</v>
      </c>
      <c r="U131" s="67" t="str">
        <f t="shared" si="64"/>
        <v>ok</v>
      </c>
      <c r="V131" s="67" t="str">
        <f t="shared" si="65"/>
        <v>ok</v>
      </c>
      <c r="W131" s="67" t="str">
        <f t="shared" si="66"/>
        <v>ok</v>
      </c>
      <c r="X131" s="67" t="str">
        <f t="shared" si="67"/>
        <v>ok</v>
      </c>
      <c r="Y131" s="67" t="str">
        <f t="shared" si="68"/>
        <v>ok</v>
      </c>
      <c r="Z131" s="67" t="str">
        <f t="shared" si="69"/>
        <v>ok</v>
      </c>
      <c r="AA131" s="67" t="str">
        <f t="shared" si="70"/>
        <v>ok</v>
      </c>
      <c r="AB131" s="67" t="str">
        <f t="shared" si="71"/>
        <v>ok</v>
      </c>
      <c r="AC131" s="67" t="str">
        <f t="shared" si="72"/>
        <v>ok</v>
      </c>
      <c r="AD131" s="67" t="str">
        <f t="shared" si="73"/>
        <v>ok</v>
      </c>
      <c r="AE131" s="67" t="str">
        <f t="shared" si="74"/>
        <v>ok</v>
      </c>
      <c r="AF131" s="5"/>
      <c r="AG131" s="10"/>
      <c r="AH131" s="10"/>
      <c r="AI131" s="10"/>
      <c r="AJ131" s="12" t="s">
        <v>5</v>
      </c>
      <c r="AK131" s="25"/>
      <c r="AL131" s="25"/>
      <c r="AM131" s="25"/>
    </row>
    <row r="132" spans="1:39" s="6" customFormat="1" ht="77.25" thickTop="1" x14ac:dyDescent="0.2">
      <c r="A132" s="11">
        <v>183</v>
      </c>
      <c r="B132" s="43" t="str">
        <f t="shared" ref="B132:B189" si="75">IF(COUNTIF(R132:AE132,"")=No_of_Columns,"",IF(COUNTIF(R132:AE132,"ok")=No_of_Columns,"ok","Incomplete"))</f>
        <v>ok</v>
      </c>
      <c r="C132" s="39" t="s">
        <v>318</v>
      </c>
      <c r="D132" s="73" t="s">
        <v>193</v>
      </c>
      <c r="E132" s="73" t="s">
        <v>170</v>
      </c>
      <c r="F132" s="73" t="s">
        <v>194</v>
      </c>
      <c r="G132" s="36"/>
      <c r="H132" s="34" t="s">
        <v>434</v>
      </c>
      <c r="I132" s="73" t="s">
        <v>328</v>
      </c>
      <c r="J132" s="73" t="s">
        <v>320</v>
      </c>
      <c r="K132" s="73" t="s">
        <v>481</v>
      </c>
      <c r="L132" s="35" t="s">
        <v>482</v>
      </c>
      <c r="M132" s="36" t="s">
        <v>348</v>
      </c>
      <c r="N132" s="36"/>
      <c r="O132" s="34" t="s">
        <v>435</v>
      </c>
      <c r="P132" s="46" t="s">
        <v>436</v>
      </c>
      <c r="Q132" s="60"/>
      <c r="R132" s="67" t="str">
        <f t="shared" ref="R132:R152" si="76">IF(COUNTA($C132:$P132)=0,"",IF(ISBLANK($C132),"Empty cell",IF(OR($C132="I",$C132="R",$C132="T"),"ok","Entry should be one of 'I', 'R', or 'T'")))</f>
        <v>ok</v>
      </c>
      <c r="S132" s="67" t="str">
        <f t="shared" ref="S132:S152" si="77">IF(COUNTA($C132:$P132)=0,"",IF(ISBLANK(D132),"Empty cell","ok"))</f>
        <v>ok</v>
      </c>
      <c r="T132" s="67" t="str">
        <f t="shared" ref="T132:T152" si="78">IF(COUNTA($C132:$P132)=0,"",IF(ISBLANK(E132),"Empty cell","ok"))</f>
        <v>ok</v>
      </c>
      <c r="U132" s="67" t="str">
        <f t="shared" ref="U132:U152" si="79">IF(COUNTA($C132:$P132)=0,"",IF(ISBLANK(F132),"Empty cell",IF(IF(ISERROR(FIND("@",F132)),1,0)+IF(ISERROR(FIND(".",F132)),1,0)&gt;0,"Entry is not an email address","ok")))</f>
        <v>ok</v>
      </c>
      <c r="V132" s="67" t="str">
        <f t="shared" ref="V132:V152" si="80">IF(COUNTA($C132:$P132)=0,"",IF(G132="D",IF(ISBLANK(H132),"ok","Entries should not be made in both columns"),IF(ISBLANK(G132),IF(ISBLANK(H132),"Empty cell","ok"),"Entry should be 'D'")))</f>
        <v>ok</v>
      </c>
      <c r="W132" s="67" t="str">
        <f t="shared" ref="W132:W152" si="81">IF(COUNTA($C132:$P132)=0,"",IF(G132="D",IF(ISBLANK(H132),"ok","Entries should not be made in both columns"),IF(ISBLANK(G132),IF(ISBLANK(H132),"Empty cell","ok"),IF(ISBLANK(H132),"ok","Entries should not be made in both columns"))))</f>
        <v>ok</v>
      </c>
      <c r="X132" s="67" t="str">
        <f t="shared" ref="X132:X152" si="82">IF(COUNTA($C132:$P132)=0,"",IF(ISBLANK($I132),"Empty cell","ok"))</f>
        <v>ok</v>
      </c>
      <c r="Y132" s="67" t="str">
        <f t="shared" ref="Y132:Y152" si="83">IF(COUNTA($C132:$P132)=0,"",IF(ISBLANK($J132),"Empty cell","ok"))</f>
        <v>ok</v>
      </c>
      <c r="Z132" s="67" t="str">
        <f t="shared" ref="Z132:Z198" si="84">IF(COUNTA($C132:$P132)=0,"",IF(ISBLANK($K132),"Empty cell","ok"))</f>
        <v>ok</v>
      </c>
      <c r="AA132" s="67" t="str">
        <f t="shared" ref="AA132:AA198" si="85">IF(COUNTA($C132:$P132)=0,"",IF(ISBLANK($L132),"Empty cell","ok"))</f>
        <v>ok</v>
      </c>
      <c r="AB132" s="67" t="str">
        <f t="shared" ref="AB132:AB152" si="86">IF(COUNTA($C132:$P132)=0,"",IF(C132="T",IF(ISBLANK($M132),"ok","No entry should be made"),IF(ISBLANK($M132),"Empty cell",IF(OR($M132="V",$M132="NV"),"ok","Entry should be one of 'V' or 'NV'"))))</f>
        <v>ok</v>
      </c>
      <c r="AC132" s="67" t="str">
        <f t="shared" ref="AC132:AC152" si="87">IF(COUNTA($C132:$P132)=0,"",IF(C132="T",IF(ISBLANK($N132),"ok","No entry should be made"),IF(N132="D",IF(ISBLANK(O132),"ok","Entries should not be made in both columns"),IF(ISBLANK(N132),IF(ISBLANK(O132),"Empty cell","ok"),"Entry should be 'D'"))))</f>
        <v>ok</v>
      </c>
      <c r="AD132" s="67" t="str">
        <f t="shared" ref="AD132:AD152" si="88">IF(COUNTA($C132:$P132)=0,"",IF(C132="T",IF(ISBLANK($O132),"ok","No entry should be made"),IF(N132="D",IF(ISBLANK(O132),"ok","Entries should not be made in both columns"),IF(ISBLANK(N132),IF(ISBLANK(O132),"Empty cell","ok"),IF(ISBLANK(O132),"ok","Entries should not be made in both columns")))))</f>
        <v>ok</v>
      </c>
      <c r="AE132" s="67" t="str">
        <f t="shared" ref="AE132:AE152" si="89">IF(COUNTA($C132:$P132)=0,"",IF(C132="T",IF(ISBLANK($P132),"ok","No entry should be made"),IF(ISBLANK($P132),"Empty cell","ok")))</f>
        <v>ok</v>
      </c>
      <c r="AF132" s="5"/>
      <c r="AG132" s="10"/>
      <c r="AH132" s="10"/>
      <c r="AI132" s="10"/>
      <c r="AJ132" s="12" t="s">
        <v>5</v>
      </c>
      <c r="AK132" s="25"/>
      <c r="AL132" s="25"/>
      <c r="AM132" s="25"/>
    </row>
    <row r="133" spans="1:39" s="6" customFormat="1" ht="38.25" x14ac:dyDescent="0.2">
      <c r="A133" s="11">
        <v>184</v>
      </c>
      <c r="B133" s="43" t="str">
        <f t="shared" si="75"/>
        <v>ok</v>
      </c>
      <c r="C133" s="39" t="s">
        <v>318</v>
      </c>
      <c r="D133" s="73" t="s">
        <v>483</v>
      </c>
      <c r="E133" s="73" t="s">
        <v>484</v>
      </c>
      <c r="F133" s="85" t="s">
        <v>485</v>
      </c>
      <c r="G133" s="36"/>
      <c r="H133" s="36" t="s">
        <v>434</v>
      </c>
      <c r="I133" s="73" t="s">
        <v>336</v>
      </c>
      <c r="J133" s="73" t="s">
        <v>320</v>
      </c>
      <c r="K133" s="73" t="s">
        <v>486</v>
      </c>
      <c r="L133" s="35" t="s">
        <v>487</v>
      </c>
      <c r="M133" s="36" t="s">
        <v>348</v>
      </c>
      <c r="N133" s="36"/>
      <c r="O133" s="36" t="s">
        <v>435</v>
      </c>
      <c r="P133" s="47" t="s">
        <v>436</v>
      </c>
      <c r="Q133" s="60"/>
      <c r="R133" s="67" t="str">
        <f t="shared" si="76"/>
        <v>ok</v>
      </c>
      <c r="S133" s="67" t="str">
        <f t="shared" si="77"/>
        <v>ok</v>
      </c>
      <c r="T133" s="67" t="str">
        <f t="shared" si="78"/>
        <v>ok</v>
      </c>
      <c r="U133" s="67" t="str">
        <f t="shared" si="79"/>
        <v>ok</v>
      </c>
      <c r="V133" s="67" t="str">
        <f t="shared" si="80"/>
        <v>ok</v>
      </c>
      <c r="W133" s="67" t="str">
        <f t="shared" si="81"/>
        <v>ok</v>
      </c>
      <c r="X133" s="67" t="str">
        <f t="shared" si="82"/>
        <v>ok</v>
      </c>
      <c r="Y133" s="67" t="str">
        <f t="shared" si="83"/>
        <v>ok</v>
      </c>
      <c r="Z133" s="67" t="str">
        <f t="shared" si="84"/>
        <v>ok</v>
      </c>
      <c r="AA133" s="67" t="str">
        <f t="shared" si="85"/>
        <v>ok</v>
      </c>
      <c r="AB133" s="67" t="str">
        <f t="shared" si="86"/>
        <v>ok</v>
      </c>
      <c r="AC133" s="67" t="str">
        <f t="shared" si="87"/>
        <v>ok</v>
      </c>
      <c r="AD133" s="67" t="str">
        <f t="shared" si="88"/>
        <v>ok</v>
      </c>
      <c r="AE133" s="67" t="str">
        <f t="shared" si="89"/>
        <v>ok</v>
      </c>
      <c r="AF133" s="5"/>
      <c r="AG133" s="10"/>
      <c r="AH133" s="10"/>
      <c r="AI133" s="10"/>
      <c r="AJ133" s="12" t="s">
        <v>5</v>
      </c>
      <c r="AK133" s="25"/>
      <c r="AL133" s="25"/>
      <c r="AM133" s="25"/>
    </row>
    <row r="134" spans="1:39" s="6" customFormat="1" ht="51" x14ac:dyDescent="0.2">
      <c r="A134" s="11">
        <v>185</v>
      </c>
      <c r="B134" s="43" t="str">
        <f t="shared" si="75"/>
        <v>ok</v>
      </c>
      <c r="C134" s="39" t="s">
        <v>318</v>
      </c>
      <c r="D134" s="73" t="s">
        <v>483</v>
      </c>
      <c r="E134" s="73" t="s">
        <v>484</v>
      </c>
      <c r="F134" s="85" t="s">
        <v>485</v>
      </c>
      <c r="G134" s="36"/>
      <c r="H134" s="36" t="s">
        <v>434</v>
      </c>
      <c r="I134" s="73" t="s">
        <v>336</v>
      </c>
      <c r="J134" s="73" t="s">
        <v>320</v>
      </c>
      <c r="K134" s="73" t="s">
        <v>488</v>
      </c>
      <c r="L134" s="35" t="s">
        <v>489</v>
      </c>
      <c r="M134" s="36" t="s">
        <v>348</v>
      </c>
      <c r="N134" s="36"/>
      <c r="O134" s="36" t="s">
        <v>435</v>
      </c>
      <c r="P134" s="47" t="s">
        <v>436</v>
      </c>
      <c r="Q134" s="60"/>
      <c r="R134" s="67" t="str">
        <f t="shared" si="76"/>
        <v>ok</v>
      </c>
      <c r="S134" s="67" t="str">
        <f t="shared" si="77"/>
        <v>ok</v>
      </c>
      <c r="T134" s="67" t="str">
        <f t="shared" si="78"/>
        <v>ok</v>
      </c>
      <c r="U134" s="67" t="str">
        <f t="shared" si="79"/>
        <v>ok</v>
      </c>
      <c r="V134" s="67" t="str">
        <f t="shared" si="80"/>
        <v>ok</v>
      </c>
      <c r="W134" s="67" t="str">
        <f t="shared" si="81"/>
        <v>ok</v>
      </c>
      <c r="X134" s="67" t="str">
        <f t="shared" si="82"/>
        <v>ok</v>
      </c>
      <c r="Y134" s="67" t="str">
        <f t="shared" si="83"/>
        <v>ok</v>
      </c>
      <c r="Z134" s="67" t="str">
        <f t="shared" si="84"/>
        <v>ok</v>
      </c>
      <c r="AA134" s="67" t="str">
        <f t="shared" si="85"/>
        <v>ok</v>
      </c>
      <c r="AB134" s="67" t="str">
        <f t="shared" si="86"/>
        <v>ok</v>
      </c>
      <c r="AC134" s="67" t="str">
        <f t="shared" si="87"/>
        <v>ok</v>
      </c>
      <c r="AD134" s="67" t="str">
        <f t="shared" si="88"/>
        <v>ok</v>
      </c>
      <c r="AE134" s="67" t="str">
        <f t="shared" si="89"/>
        <v>ok</v>
      </c>
      <c r="AF134" s="5"/>
      <c r="AG134" s="10"/>
      <c r="AH134" s="10"/>
      <c r="AI134" s="10"/>
      <c r="AJ134" s="12" t="s">
        <v>5</v>
      </c>
      <c r="AK134" s="25"/>
      <c r="AL134" s="25"/>
      <c r="AM134" s="25"/>
    </row>
    <row r="135" spans="1:39" s="6" customFormat="1" ht="51" x14ac:dyDescent="0.2">
      <c r="A135" s="11">
        <v>186</v>
      </c>
      <c r="B135" s="43" t="str">
        <f t="shared" si="75"/>
        <v>ok</v>
      </c>
      <c r="C135" s="39" t="s">
        <v>318</v>
      </c>
      <c r="D135" s="73" t="s">
        <v>490</v>
      </c>
      <c r="E135" s="73" t="s">
        <v>491</v>
      </c>
      <c r="F135" s="85" t="s">
        <v>492</v>
      </c>
      <c r="G135" s="36"/>
      <c r="H135" s="36" t="s">
        <v>434</v>
      </c>
      <c r="I135" s="73" t="s">
        <v>493</v>
      </c>
      <c r="J135" s="73" t="s">
        <v>320</v>
      </c>
      <c r="K135" s="73" t="s">
        <v>494</v>
      </c>
      <c r="L135" s="35" t="s">
        <v>495</v>
      </c>
      <c r="M135" s="36" t="s">
        <v>348</v>
      </c>
      <c r="N135" s="36"/>
      <c r="O135" s="36" t="s">
        <v>435</v>
      </c>
      <c r="P135" s="47" t="s">
        <v>496</v>
      </c>
      <c r="Q135" s="60"/>
      <c r="R135" s="67" t="str">
        <f t="shared" si="76"/>
        <v>ok</v>
      </c>
      <c r="S135" s="67" t="str">
        <f t="shared" si="77"/>
        <v>ok</v>
      </c>
      <c r="T135" s="67" t="str">
        <f t="shared" si="78"/>
        <v>ok</v>
      </c>
      <c r="U135" s="67" t="str">
        <f t="shared" si="79"/>
        <v>ok</v>
      </c>
      <c r="V135" s="67" t="str">
        <f t="shared" si="80"/>
        <v>ok</v>
      </c>
      <c r="W135" s="67" t="str">
        <f t="shared" si="81"/>
        <v>ok</v>
      </c>
      <c r="X135" s="67" t="str">
        <f t="shared" si="82"/>
        <v>ok</v>
      </c>
      <c r="Y135" s="67" t="str">
        <f t="shared" si="83"/>
        <v>ok</v>
      </c>
      <c r="Z135" s="67" t="str">
        <f t="shared" si="84"/>
        <v>ok</v>
      </c>
      <c r="AA135" s="67" t="str">
        <f t="shared" si="85"/>
        <v>ok</v>
      </c>
      <c r="AB135" s="67" t="str">
        <f t="shared" si="86"/>
        <v>ok</v>
      </c>
      <c r="AC135" s="67" t="str">
        <f t="shared" si="87"/>
        <v>ok</v>
      </c>
      <c r="AD135" s="67" t="str">
        <f t="shared" si="88"/>
        <v>ok</v>
      </c>
      <c r="AE135" s="67" t="str">
        <f t="shared" si="89"/>
        <v>ok</v>
      </c>
      <c r="AF135" s="5"/>
      <c r="AG135" s="10"/>
      <c r="AH135" s="10"/>
      <c r="AI135" s="10"/>
      <c r="AJ135" s="12" t="s">
        <v>5</v>
      </c>
      <c r="AK135" s="25"/>
      <c r="AL135" s="25"/>
      <c r="AM135" s="25"/>
    </row>
    <row r="136" spans="1:39" s="6" customFormat="1" ht="39" thickBot="1" x14ac:dyDescent="0.25">
      <c r="A136" s="11">
        <v>187</v>
      </c>
      <c r="B136" s="43" t="str">
        <f t="shared" si="75"/>
        <v>ok</v>
      </c>
      <c r="C136" s="39" t="s">
        <v>318</v>
      </c>
      <c r="D136" s="73" t="s">
        <v>497</v>
      </c>
      <c r="E136" s="73" t="s">
        <v>498</v>
      </c>
      <c r="F136" s="85" t="s">
        <v>499</v>
      </c>
      <c r="G136" s="36"/>
      <c r="H136" s="36" t="s">
        <v>434</v>
      </c>
      <c r="I136" s="73" t="s">
        <v>319</v>
      </c>
      <c r="J136" s="73" t="s">
        <v>320</v>
      </c>
      <c r="K136" s="73" t="s">
        <v>450</v>
      </c>
      <c r="L136" s="35" t="s">
        <v>122</v>
      </c>
      <c r="M136" s="36" t="s">
        <v>348</v>
      </c>
      <c r="N136" s="36"/>
      <c r="O136" s="36" t="s">
        <v>435</v>
      </c>
      <c r="P136" s="47" t="s">
        <v>436</v>
      </c>
      <c r="Q136" s="60"/>
      <c r="R136" s="67" t="str">
        <f t="shared" si="76"/>
        <v>ok</v>
      </c>
      <c r="S136" s="67" t="str">
        <f t="shared" si="77"/>
        <v>ok</v>
      </c>
      <c r="T136" s="67" t="str">
        <f t="shared" si="78"/>
        <v>ok</v>
      </c>
      <c r="U136" s="67" t="str">
        <f t="shared" si="79"/>
        <v>ok</v>
      </c>
      <c r="V136" s="67" t="str">
        <f t="shared" si="80"/>
        <v>ok</v>
      </c>
      <c r="W136" s="67" t="str">
        <f t="shared" si="81"/>
        <v>ok</v>
      </c>
      <c r="X136" s="67" t="str">
        <f t="shared" si="82"/>
        <v>ok</v>
      </c>
      <c r="Y136" s="67" t="str">
        <f t="shared" si="83"/>
        <v>ok</v>
      </c>
      <c r="Z136" s="67" t="str">
        <f t="shared" si="84"/>
        <v>ok</v>
      </c>
      <c r="AA136" s="67" t="str">
        <f t="shared" si="85"/>
        <v>ok</v>
      </c>
      <c r="AB136" s="67" t="str">
        <f t="shared" si="86"/>
        <v>ok</v>
      </c>
      <c r="AC136" s="67" t="str">
        <f t="shared" si="87"/>
        <v>ok</v>
      </c>
      <c r="AD136" s="67" t="str">
        <f t="shared" si="88"/>
        <v>ok</v>
      </c>
      <c r="AE136" s="67" t="str">
        <f t="shared" si="89"/>
        <v>ok</v>
      </c>
      <c r="AF136" s="5"/>
      <c r="AG136" s="10"/>
      <c r="AH136" s="10"/>
      <c r="AI136" s="10"/>
      <c r="AJ136" s="12" t="s">
        <v>5</v>
      </c>
      <c r="AK136" s="25"/>
      <c r="AL136" s="25"/>
      <c r="AM136" s="25"/>
    </row>
    <row r="137" spans="1:39" s="6" customFormat="1" ht="52.5" thickTop="1" thickBot="1" x14ac:dyDescent="0.25">
      <c r="A137" s="11">
        <v>188</v>
      </c>
      <c r="B137" s="43" t="str">
        <f t="shared" si="75"/>
        <v>ok</v>
      </c>
      <c r="C137" s="39" t="s">
        <v>318</v>
      </c>
      <c r="D137" s="101" t="s">
        <v>474</v>
      </c>
      <c r="E137" s="101" t="s">
        <v>475</v>
      </c>
      <c r="F137" s="102" t="s">
        <v>476</v>
      </c>
      <c r="G137" s="101"/>
      <c r="H137" s="103" t="s">
        <v>434</v>
      </c>
      <c r="I137" s="101" t="s">
        <v>493</v>
      </c>
      <c r="J137" s="101" t="s">
        <v>320</v>
      </c>
      <c r="K137" s="101" t="s">
        <v>501</v>
      </c>
      <c r="L137" s="101" t="s">
        <v>500</v>
      </c>
      <c r="M137" s="101" t="s">
        <v>348</v>
      </c>
      <c r="N137" s="36"/>
      <c r="O137" s="34" t="s">
        <v>435</v>
      </c>
      <c r="P137" s="46" t="s">
        <v>436</v>
      </c>
      <c r="Q137" s="60"/>
      <c r="R137" s="67" t="str">
        <f t="shared" si="76"/>
        <v>ok</v>
      </c>
      <c r="S137" s="67" t="str">
        <f t="shared" si="77"/>
        <v>ok</v>
      </c>
      <c r="T137" s="67" t="str">
        <f t="shared" si="78"/>
        <v>ok</v>
      </c>
      <c r="U137" s="67" t="str">
        <f t="shared" si="79"/>
        <v>ok</v>
      </c>
      <c r="V137" s="67" t="str">
        <f t="shared" si="80"/>
        <v>ok</v>
      </c>
      <c r="W137" s="67" t="str">
        <f t="shared" si="81"/>
        <v>ok</v>
      </c>
      <c r="X137" s="67" t="str">
        <f t="shared" si="82"/>
        <v>ok</v>
      </c>
      <c r="Y137" s="67" t="str">
        <f t="shared" si="83"/>
        <v>ok</v>
      </c>
      <c r="Z137" s="67" t="str">
        <f t="shared" si="84"/>
        <v>ok</v>
      </c>
      <c r="AA137" s="67" t="str">
        <f t="shared" si="85"/>
        <v>ok</v>
      </c>
      <c r="AB137" s="67" t="str">
        <f t="shared" si="86"/>
        <v>ok</v>
      </c>
      <c r="AC137" s="67" t="str">
        <f t="shared" si="87"/>
        <v>ok</v>
      </c>
      <c r="AD137" s="67" t="str">
        <f t="shared" si="88"/>
        <v>ok</v>
      </c>
      <c r="AE137" s="67" t="str">
        <f t="shared" si="89"/>
        <v>ok</v>
      </c>
      <c r="AF137" s="5"/>
      <c r="AG137" s="10"/>
      <c r="AH137" s="10"/>
      <c r="AI137" s="10"/>
      <c r="AJ137" s="12" t="s">
        <v>5</v>
      </c>
      <c r="AK137" s="25"/>
      <c r="AL137" s="25"/>
      <c r="AM137" s="25"/>
    </row>
    <row r="138" spans="1:39" s="6" customFormat="1" ht="39.75" thickTop="1" thickBot="1" x14ac:dyDescent="0.25">
      <c r="A138" s="11">
        <v>189</v>
      </c>
      <c r="B138" s="43" t="str">
        <f t="shared" si="75"/>
        <v>ok</v>
      </c>
      <c r="C138" s="39" t="s">
        <v>318</v>
      </c>
      <c r="D138" s="73" t="s">
        <v>134</v>
      </c>
      <c r="E138" s="73" t="s">
        <v>135</v>
      </c>
      <c r="F138" s="73" t="s">
        <v>136</v>
      </c>
      <c r="G138" s="36"/>
      <c r="H138" s="34" t="s">
        <v>434</v>
      </c>
      <c r="I138" s="73" t="s">
        <v>321</v>
      </c>
      <c r="J138" s="73" t="s">
        <v>320</v>
      </c>
      <c r="K138" s="73" t="s">
        <v>502</v>
      </c>
      <c r="L138" s="35" t="s">
        <v>505</v>
      </c>
      <c r="M138" s="36" t="s">
        <v>347</v>
      </c>
      <c r="N138" s="36"/>
      <c r="O138" s="34" t="s">
        <v>503</v>
      </c>
      <c r="P138" s="46" t="s">
        <v>504</v>
      </c>
      <c r="Q138" s="60"/>
      <c r="R138" s="67" t="str">
        <f t="shared" si="76"/>
        <v>ok</v>
      </c>
      <c r="S138" s="67" t="str">
        <f t="shared" si="77"/>
        <v>ok</v>
      </c>
      <c r="T138" s="67" t="str">
        <f t="shared" si="78"/>
        <v>ok</v>
      </c>
      <c r="U138" s="67" t="str">
        <f t="shared" si="79"/>
        <v>ok</v>
      </c>
      <c r="V138" s="67" t="str">
        <f t="shared" si="80"/>
        <v>ok</v>
      </c>
      <c r="W138" s="67" t="str">
        <f t="shared" si="81"/>
        <v>ok</v>
      </c>
      <c r="X138" s="67" t="str">
        <f t="shared" si="82"/>
        <v>ok</v>
      </c>
      <c r="Y138" s="67" t="str">
        <f t="shared" si="83"/>
        <v>ok</v>
      </c>
      <c r="Z138" s="67" t="str">
        <f t="shared" si="84"/>
        <v>ok</v>
      </c>
      <c r="AA138" s="67" t="str">
        <f t="shared" si="85"/>
        <v>ok</v>
      </c>
      <c r="AB138" s="67" t="str">
        <f t="shared" si="86"/>
        <v>ok</v>
      </c>
      <c r="AC138" s="67" t="str">
        <f t="shared" si="87"/>
        <v>ok</v>
      </c>
      <c r="AD138" s="67" t="str">
        <f t="shared" si="88"/>
        <v>ok</v>
      </c>
      <c r="AE138" s="67" t="str">
        <f t="shared" si="89"/>
        <v>ok</v>
      </c>
      <c r="AF138" s="5"/>
      <c r="AG138" s="10"/>
      <c r="AH138" s="10"/>
      <c r="AI138" s="10"/>
      <c r="AJ138" s="12" t="s">
        <v>5</v>
      </c>
      <c r="AK138" s="25"/>
      <c r="AL138" s="25"/>
      <c r="AM138" s="25"/>
    </row>
    <row r="139" spans="1:39" s="6" customFormat="1" ht="65.25" thickTop="1" thickBot="1" x14ac:dyDescent="0.25">
      <c r="A139" s="11">
        <v>190</v>
      </c>
      <c r="B139" s="43" t="str">
        <f t="shared" si="75"/>
        <v>ok</v>
      </c>
      <c r="C139" s="39" t="s">
        <v>318</v>
      </c>
      <c r="D139" s="73" t="s">
        <v>169</v>
      </c>
      <c r="E139" s="73" t="s">
        <v>170</v>
      </c>
      <c r="F139" s="73" t="s">
        <v>171</v>
      </c>
      <c r="G139" s="36"/>
      <c r="H139" s="34" t="s">
        <v>434</v>
      </c>
      <c r="I139" s="73" t="s">
        <v>324</v>
      </c>
      <c r="J139" s="73" t="s">
        <v>320</v>
      </c>
      <c r="K139" s="73" t="s">
        <v>439</v>
      </c>
      <c r="L139" s="35" t="s">
        <v>506</v>
      </c>
      <c r="M139" s="36" t="s">
        <v>347</v>
      </c>
      <c r="N139" s="36"/>
      <c r="O139" s="34" t="s">
        <v>435</v>
      </c>
      <c r="P139" s="46" t="s">
        <v>436</v>
      </c>
      <c r="Q139" s="60"/>
      <c r="R139" s="67" t="str">
        <f t="shared" si="76"/>
        <v>ok</v>
      </c>
      <c r="S139" s="67" t="str">
        <f t="shared" si="77"/>
        <v>ok</v>
      </c>
      <c r="T139" s="67" t="str">
        <f t="shared" si="78"/>
        <v>ok</v>
      </c>
      <c r="U139" s="67" t="str">
        <f t="shared" si="79"/>
        <v>ok</v>
      </c>
      <c r="V139" s="67" t="str">
        <f t="shared" si="80"/>
        <v>ok</v>
      </c>
      <c r="W139" s="67" t="str">
        <f t="shared" si="81"/>
        <v>ok</v>
      </c>
      <c r="X139" s="67" t="str">
        <f t="shared" si="82"/>
        <v>ok</v>
      </c>
      <c r="Y139" s="67" t="str">
        <f t="shared" si="83"/>
        <v>ok</v>
      </c>
      <c r="Z139" s="67" t="str">
        <f t="shared" si="84"/>
        <v>ok</v>
      </c>
      <c r="AA139" s="67" t="str">
        <f t="shared" si="85"/>
        <v>ok</v>
      </c>
      <c r="AB139" s="67" t="str">
        <f t="shared" si="86"/>
        <v>ok</v>
      </c>
      <c r="AC139" s="67" t="str">
        <f t="shared" si="87"/>
        <v>ok</v>
      </c>
      <c r="AD139" s="67" t="str">
        <f t="shared" si="88"/>
        <v>ok</v>
      </c>
      <c r="AE139" s="67" t="str">
        <f t="shared" si="89"/>
        <v>ok</v>
      </c>
      <c r="AF139" s="5"/>
      <c r="AG139" s="10"/>
      <c r="AH139" s="10"/>
      <c r="AI139" s="10"/>
      <c r="AJ139" s="12" t="s">
        <v>5</v>
      </c>
      <c r="AK139" s="25"/>
      <c r="AL139" s="25"/>
      <c r="AM139" s="25"/>
    </row>
    <row r="140" spans="1:39" s="6" customFormat="1" ht="65.25" thickTop="1" thickBot="1" x14ac:dyDescent="0.25">
      <c r="A140" s="11">
        <v>191</v>
      </c>
      <c r="B140" s="43" t="str">
        <f t="shared" si="75"/>
        <v>ok</v>
      </c>
      <c r="C140" s="39" t="s">
        <v>318</v>
      </c>
      <c r="D140" s="73" t="s">
        <v>169</v>
      </c>
      <c r="E140" s="73" t="s">
        <v>170</v>
      </c>
      <c r="F140" s="73" t="s">
        <v>171</v>
      </c>
      <c r="G140" s="36"/>
      <c r="H140" s="34" t="s">
        <v>434</v>
      </c>
      <c r="I140" s="73" t="s">
        <v>324</v>
      </c>
      <c r="J140" s="73" t="s">
        <v>320</v>
      </c>
      <c r="K140" s="73" t="s">
        <v>439</v>
      </c>
      <c r="L140" s="35" t="s">
        <v>507</v>
      </c>
      <c r="M140" s="36" t="s">
        <v>347</v>
      </c>
      <c r="N140" s="36"/>
      <c r="O140" s="34" t="s">
        <v>435</v>
      </c>
      <c r="P140" s="46" t="s">
        <v>436</v>
      </c>
      <c r="Q140" s="60"/>
      <c r="R140" s="67" t="str">
        <f t="shared" si="76"/>
        <v>ok</v>
      </c>
      <c r="S140" s="67" t="str">
        <f t="shared" si="77"/>
        <v>ok</v>
      </c>
      <c r="T140" s="67" t="str">
        <f t="shared" si="78"/>
        <v>ok</v>
      </c>
      <c r="U140" s="67" t="str">
        <f t="shared" si="79"/>
        <v>ok</v>
      </c>
      <c r="V140" s="67" t="str">
        <f t="shared" si="80"/>
        <v>ok</v>
      </c>
      <c r="W140" s="67" t="str">
        <f t="shared" si="81"/>
        <v>ok</v>
      </c>
      <c r="X140" s="67" t="str">
        <f t="shared" si="82"/>
        <v>ok</v>
      </c>
      <c r="Y140" s="67" t="str">
        <f t="shared" si="83"/>
        <v>ok</v>
      </c>
      <c r="Z140" s="67" t="str">
        <f t="shared" si="84"/>
        <v>ok</v>
      </c>
      <c r="AA140" s="67" t="str">
        <f t="shared" si="85"/>
        <v>ok</v>
      </c>
      <c r="AB140" s="67" t="str">
        <f t="shared" si="86"/>
        <v>ok</v>
      </c>
      <c r="AC140" s="67" t="str">
        <f t="shared" si="87"/>
        <v>ok</v>
      </c>
      <c r="AD140" s="67" t="str">
        <f t="shared" si="88"/>
        <v>ok</v>
      </c>
      <c r="AE140" s="67" t="str">
        <f t="shared" si="89"/>
        <v>ok</v>
      </c>
      <c r="AF140" s="5"/>
      <c r="AG140" s="10"/>
      <c r="AH140" s="10"/>
      <c r="AI140" s="10"/>
      <c r="AJ140" s="12" t="s">
        <v>5</v>
      </c>
      <c r="AK140" s="25"/>
      <c r="AL140" s="25"/>
      <c r="AM140" s="25"/>
    </row>
    <row r="141" spans="1:39" s="6" customFormat="1" ht="65.25" thickTop="1" thickBot="1" x14ac:dyDescent="0.25">
      <c r="A141" s="11">
        <v>192</v>
      </c>
      <c r="B141" s="43" t="str">
        <f t="shared" si="75"/>
        <v>ok</v>
      </c>
      <c r="C141" s="39" t="s">
        <v>318</v>
      </c>
      <c r="D141" s="73" t="s">
        <v>169</v>
      </c>
      <c r="E141" s="73" t="s">
        <v>170</v>
      </c>
      <c r="F141" s="73" t="s">
        <v>171</v>
      </c>
      <c r="G141" s="36"/>
      <c r="H141" s="34" t="s">
        <v>434</v>
      </c>
      <c r="I141" s="73" t="s">
        <v>324</v>
      </c>
      <c r="J141" s="73" t="s">
        <v>320</v>
      </c>
      <c r="K141" s="73" t="s">
        <v>439</v>
      </c>
      <c r="L141" s="35" t="s">
        <v>508</v>
      </c>
      <c r="M141" s="36" t="s">
        <v>347</v>
      </c>
      <c r="N141" s="36"/>
      <c r="O141" s="34" t="s">
        <v>435</v>
      </c>
      <c r="P141" s="46" t="s">
        <v>436</v>
      </c>
      <c r="Q141" s="60"/>
      <c r="R141" s="67" t="str">
        <f t="shared" si="76"/>
        <v>ok</v>
      </c>
      <c r="S141" s="67" t="str">
        <f t="shared" si="77"/>
        <v>ok</v>
      </c>
      <c r="T141" s="67" t="str">
        <f t="shared" si="78"/>
        <v>ok</v>
      </c>
      <c r="U141" s="67" t="str">
        <f t="shared" si="79"/>
        <v>ok</v>
      </c>
      <c r="V141" s="67" t="str">
        <f t="shared" si="80"/>
        <v>ok</v>
      </c>
      <c r="W141" s="67" t="str">
        <f t="shared" si="81"/>
        <v>ok</v>
      </c>
      <c r="X141" s="67" t="str">
        <f t="shared" si="82"/>
        <v>ok</v>
      </c>
      <c r="Y141" s="67" t="str">
        <f t="shared" si="83"/>
        <v>ok</v>
      </c>
      <c r="Z141" s="67" t="str">
        <f t="shared" si="84"/>
        <v>ok</v>
      </c>
      <c r="AA141" s="67" t="str">
        <f t="shared" si="85"/>
        <v>ok</v>
      </c>
      <c r="AB141" s="67" t="str">
        <f t="shared" si="86"/>
        <v>ok</v>
      </c>
      <c r="AC141" s="67" t="str">
        <f t="shared" si="87"/>
        <v>ok</v>
      </c>
      <c r="AD141" s="67" t="str">
        <f t="shared" si="88"/>
        <v>ok</v>
      </c>
      <c r="AE141" s="67" t="str">
        <f t="shared" si="89"/>
        <v>ok</v>
      </c>
      <c r="AF141" s="5"/>
      <c r="AG141" s="10"/>
      <c r="AH141" s="10"/>
      <c r="AI141" s="10"/>
      <c r="AJ141" s="12" t="s">
        <v>5</v>
      </c>
      <c r="AK141" s="25"/>
      <c r="AL141" s="25"/>
      <c r="AM141" s="25"/>
    </row>
    <row r="142" spans="1:39" s="6" customFormat="1" ht="65.25" thickTop="1" thickBot="1" x14ac:dyDescent="0.25">
      <c r="A142" s="11">
        <v>193</v>
      </c>
      <c r="B142" s="43" t="str">
        <f t="shared" si="75"/>
        <v>ok</v>
      </c>
      <c r="C142" s="39" t="s">
        <v>318</v>
      </c>
      <c r="D142" s="73" t="s">
        <v>169</v>
      </c>
      <c r="E142" s="73" t="s">
        <v>170</v>
      </c>
      <c r="F142" s="73" t="s">
        <v>171</v>
      </c>
      <c r="G142" s="36"/>
      <c r="H142" s="34" t="s">
        <v>434</v>
      </c>
      <c r="I142" s="73" t="s">
        <v>324</v>
      </c>
      <c r="J142" s="73" t="s">
        <v>320</v>
      </c>
      <c r="K142" s="73" t="s">
        <v>439</v>
      </c>
      <c r="L142" s="35" t="s">
        <v>509</v>
      </c>
      <c r="M142" s="36" t="s">
        <v>347</v>
      </c>
      <c r="N142" s="36"/>
      <c r="O142" s="34" t="s">
        <v>435</v>
      </c>
      <c r="P142" s="46" t="s">
        <v>436</v>
      </c>
      <c r="Q142" s="60"/>
      <c r="R142" s="67" t="str">
        <f t="shared" si="76"/>
        <v>ok</v>
      </c>
      <c r="S142" s="67" t="str">
        <f t="shared" si="77"/>
        <v>ok</v>
      </c>
      <c r="T142" s="67" t="str">
        <f t="shared" si="78"/>
        <v>ok</v>
      </c>
      <c r="U142" s="67" t="str">
        <f t="shared" si="79"/>
        <v>ok</v>
      </c>
      <c r="V142" s="67" t="str">
        <f t="shared" si="80"/>
        <v>ok</v>
      </c>
      <c r="W142" s="67" t="str">
        <f t="shared" si="81"/>
        <v>ok</v>
      </c>
      <c r="X142" s="67" t="str">
        <f t="shared" si="82"/>
        <v>ok</v>
      </c>
      <c r="Y142" s="67" t="str">
        <f t="shared" si="83"/>
        <v>ok</v>
      </c>
      <c r="Z142" s="67" t="str">
        <f t="shared" si="84"/>
        <v>ok</v>
      </c>
      <c r="AA142" s="67" t="str">
        <f t="shared" si="85"/>
        <v>ok</v>
      </c>
      <c r="AB142" s="67" t="str">
        <f t="shared" si="86"/>
        <v>ok</v>
      </c>
      <c r="AC142" s="67" t="str">
        <f t="shared" si="87"/>
        <v>ok</v>
      </c>
      <c r="AD142" s="67" t="str">
        <f t="shared" si="88"/>
        <v>ok</v>
      </c>
      <c r="AE142" s="67" t="str">
        <f t="shared" si="89"/>
        <v>ok</v>
      </c>
      <c r="AF142" s="5"/>
      <c r="AG142" s="10"/>
      <c r="AH142" s="10"/>
      <c r="AI142" s="10"/>
      <c r="AJ142" s="12" t="s">
        <v>5</v>
      </c>
      <c r="AK142" s="25"/>
      <c r="AL142" s="25"/>
      <c r="AM142" s="25"/>
    </row>
    <row r="143" spans="1:39" s="6" customFormat="1" ht="65.25" thickTop="1" thickBot="1" x14ac:dyDescent="0.25">
      <c r="A143" s="11">
        <v>194</v>
      </c>
      <c r="B143" s="43" t="str">
        <f t="shared" si="75"/>
        <v>ok</v>
      </c>
      <c r="C143" s="39" t="s">
        <v>318</v>
      </c>
      <c r="D143" s="73" t="s">
        <v>169</v>
      </c>
      <c r="E143" s="73" t="s">
        <v>170</v>
      </c>
      <c r="F143" s="73" t="s">
        <v>171</v>
      </c>
      <c r="G143" s="36"/>
      <c r="H143" s="34" t="s">
        <v>434</v>
      </c>
      <c r="I143" s="73" t="s">
        <v>324</v>
      </c>
      <c r="J143" s="73" t="s">
        <v>320</v>
      </c>
      <c r="K143" s="73" t="s">
        <v>439</v>
      </c>
      <c r="L143" s="35" t="s">
        <v>510</v>
      </c>
      <c r="M143" s="36" t="s">
        <v>347</v>
      </c>
      <c r="N143" s="36"/>
      <c r="O143" s="34" t="s">
        <v>435</v>
      </c>
      <c r="P143" s="46" t="s">
        <v>436</v>
      </c>
      <c r="Q143" s="60"/>
      <c r="R143" s="67" t="str">
        <f t="shared" si="76"/>
        <v>ok</v>
      </c>
      <c r="S143" s="67" t="str">
        <f t="shared" si="77"/>
        <v>ok</v>
      </c>
      <c r="T143" s="67" t="str">
        <f t="shared" si="78"/>
        <v>ok</v>
      </c>
      <c r="U143" s="67" t="str">
        <f t="shared" si="79"/>
        <v>ok</v>
      </c>
      <c r="V143" s="67" t="str">
        <f t="shared" si="80"/>
        <v>ok</v>
      </c>
      <c r="W143" s="67" t="str">
        <f t="shared" si="81"/>
        <v>ok</v>
      </c>
      <c r="X143" s="67" t="str">
        <f t="shared" si="82"/>
        <v>ok</v>
      </c>
      <c r="Y143" s="67" t="str">
        <f t="shared" si="83"/>
        <v>ok</v>
      </c>
      <c r="Z143" s="67" t="str">
        <f t="shared" si="84"/>
        <v>ok</v>
      </c>
      <c r="AA143" s="67" t="str">
        <f t="shared" si="85"/>
        <v>ok</v>
      </c>
      <c r="AB143" s="67" t="str">
        <f t="shared" si="86"/>
        <v>ok</v>
      </c>
      <c r="AC143" s="67" t="str">
        <f t="shared" si="87"/>
        <v>ok</v>
      </c>
      <c r="AD143" s="67" t="str">
        <f t="shared" si="88"/>
        <v>ok</v>
      </c>
      <c r="AE143" s="67" t="str">
        <f t="shared" si="89"/>
        <v>ok</v>
      </c>
      <c r="AF143" s="5"/>
      <c r="AG143" s="10"/>
      <c r="AH143" s="10"/>
      <c r="AI143" s="10"/>
      <c r="AJ143" s="12" t="s">
        <v>5</v>
      </c>
      <c r="AK143" s="25"/>
      <c r="AL143" s="25"/>
      <c r="AM143" s="25"/>
    </row>
    <row r="144" spans="1:39" s="6" customFormat="1" ht="65.25" thickTop="1" thickBot="1" x14ac:dyDescent="0.25">
      <c r="A144" s="11">
        <v>195</v>
      </c>
      <c r="B144" s="43" t="str">
        <f t="shared" si="75"/>
        <v>ok</v>
      </c>
      <c r="C144" s="39" t="s">
        <v>318</v>
      </c>
      <c r="D144" s="73" t="s">
        <v>201</v>
      </c>
      <c r="E144" s="73" t="s">
        <v>202</v>
      </c>
      <c r="F144" s="73" t="s">
        <v>203</v>
      </c>
      <c r="G144" s="36"/>
      <c r="H144" s="34" t="s">
        <v>434</v>
      </c>
      <c r="I144" s="106" t="s">
        <v>456</v>
      </c>
      <c r="J144" s="73" t="s">
        <v>320</v>
      </c>
      <c r="K144" s="73" t="s">
        <v>512</v>
      </c>
      <c r="L144" s="35" t="s">
        <v>511</v>
      </c>
      <c r="M144" s="36" t="s">
        <v>347</v>
      </c>
      <c r="N144" s="36"/>
      <c r="O144" s="34" t="s">
        <v>435</v>
      </c>
      <c r="P144" s="46" t="s">
        <v>436</v>
      </c>
      <c r="Q144" s="60"/>
      <c r="R144" s="67" t="str">
        <f t="shared" si="76"/>
        <v>ok</v>
      </c>
      <c r="S144" s="67" t="str">
        <f t="shared" si="77"/>
        <v>ok</v>
      </c>
      <c r="T144" s="67" t="str">
        <f t="shared" si="78"/>
        <v>ok</v>
      </c>
      <c r="U144" s="67" t="str">
        <f t="shared" si="79"/>
        <v>ok</v>
      </c>
      <c r="V144" s="67" t="str">
        <f t="shared" si="80"/>
        <v>ok</v>
      </c>
      <c r="W144" s="67" t="str">
        <f t="shared" si="81"/>
        <v>ok</v>
      </c>
      <c r="X144" s="67" t="str">
        <f t="shared" si="82"/>
        <v>ok</v>
      </c>
      <c r="Y144" s="67" t="str">
        <f t="shared" si="83"/>
        <v>ok</v>
      </c>
      <c r="Z144" s="67" t="str">
        <f t="shared" si="84"/>
        <v>ok</v>
      </c>
      <c r="AA144" s="67" t="str">
        <f t="shared" si="85"/>
        <v>ok</v>
      </c>
      <c r="AB144" s="67" t="str">
        <f t="shared" si="86"/>
        <v>ok</v>
      </c>
      <c r="AC144" s="67" t="str">
        <f t="shared" si="87"/>
        <v>ok</v>
      </c>
      <c r="AD144" s="67" t="str">
        <f t="shared" si="88"/>
        <v>ok</v>
      </c>
      <c r="AE144" s="67" t="str">
        <f t="shared" si="89"/>
        <v>ok</v>
      </c>
      <c r="AF144" s="5"/>
      <c r="AG144" s="10"/>
      <c r="AH144" s="10"/>
      <c r="AI144" s="10"/>
      <c r="AJ144" s="12" t="s">
        <v>5</v>
      </c>
      <c r="AK144" s="25"/>
      <c r="AL144" s="25"/>
      <c r="AM144" s="25"/>
    </row>
    <row r="145" spans="1:39" s="6" customFormat="1" ht="52.5" thickTop="1" thickBot="1" x14ac:dyDescent="0.25">
      <c r="A145" s="11">
        <v>196</v>
      </c>
      <c r="B145" s="43" t="str">
        <f t="shared" si="75"/>
        <v>ok</v>
      </c>
      <c r="C145" s="39" t="s">
        <v>318</v>
      </c>
      <c r="D145" s="73" t="s">
        <v>241</v>
      </c>
      <c r="E145" s="73" t="s">
        <v>170</v>
      </c>
      <c r="F145" s="73" t="s">
        <v>242</v>
      </c>
      <c r="G145" s="36"/>
      <c r="H145" s="34" t="s">
        <v>434</v>
      </c>
      <c r="I145" s="73" t="s">
        <v>513</v>
      </c>
      <c r="J145" s="73" t="s">
        <v>320</v>
      </c>
      <c r="K145" s="73" t="s">
        <v>514</v>
      </c>
      <c r="L145" s="35" t="s">
        <v>515</v>
      </c>
      <c r="M145" s="36" t="s">
        <v>348</v>
      </c>
      <c r="N145" s="36"/>
      <c r="O145" s="34" t="s">
        <v>435</v>
      </c>
      <c r="P145" s="46" t="s">
        <v>516</v>
      </c>
      <c r="Q145" s="60"/>
      <c r="R145" s="67" t="str">
        <f t="shared" si="76"/>
        <v>ok</v>
      </c>
      <c r="S145" s="67" t="str">
        <f t="shared" si="77"/>
        <v>ok</v>
      </c>
      <c r="T145" s="67" t="str">
        <f t="shared" si="78"/>
        <v>ok</v>
      </c>
      <c r="U145" s="67" t="str">
        <f t="shared" si="79"/>
        <v>ok</v>
      </c>
      <c r="V145" s="67" t="str">
        <f t="shared" si="80"/>
        <v>ok</v>
      </c>
      <c r="W145" s="67" t="str">
        <f t="shared" si="81"/>
        <v>ok</v>
      </c>
      <c r="X145" s="67" t="str">
        <f t="shared" si="82"/>
        <v>ok</v>
      </c>
      <c r="Y145" s="67" t="str">
        <f t="shared" si="83"/>
        <v>ok</v>
      </c>
      <c r="Z145" s="67" t="str">
        <f t="shared" si="84"/>
        <v>ok</v>
      </c>
      <c r="AA145" s="67" t="str">
        <f t="shared" si="85"/>
        <v>ok</v>
      </c>
      <c r="AB145" s="67" t="str">
        <f t="shared" si="86"/>
        <v>ok</v>
      </c>
      <c r="AC145" s="67" t="str">
        <f t="shared" si="87"/>
        <v>ok</v>
      </c>
      <c r="AD145" s="67" t="str">
        <f t="shared" si="88"/>
        <v>ok</v>
      </c>
      <c r="AE145" s="67" t="str">
        <f t="shared" si="89"/>
        <v>ok</v>
      </c>
      <c r="AF145" s="5"/>
      <c r="AG145" s="10"/>
      <c r="AH145" s="10"/>
      <c r="AI145" s="10"/>
      <c r="AJ145" s="12" t="s">
        <v>5</v>
      </c>
      <c r="AK145" s="25"/>
      <c r="AL145" s="25"/>
      <c r="AM145" s="25"/>
    </row>
    <row r="146" spans="1:39" s="6" customFormat="1" ht="102.75" thickTop="1" x14ac:dyDescent="0.2">
      <c r="A146" s="11">
        <v>197</v>
      </c>
      <c r="B146" s="43" t="str">
        <f t="shared" si="75"/>
        <v>ok</v>
      </c>
      <c r="C146" s="39" t="s">
        <v>318</v>
      </c>
      <c r="D146" s="73" t="s">
        <v>184</v>
      </c>
      <c r="E146" s="73" t="s">
        <v>185</v>
      </c>
      <c r="F146" s="73" t="s">
        <v>186</v>
      </c>
      <c r="G146" s="36"/>
      <c r="H146" s="34" t="s">
        <v>434</v>
      </c>
      <c r="I146" s="73" t="s">
        <v>518</v>
      </c>
      <c r="J146" s="73" t="s">
        <v>320</v>
      </c>
      <c r="K146" s="73" t="s">
        <v>519</v>
      </c>
      <c r="L146" s="35" t="s">
        <v>517</v>
      </c>
      <c r="M146" s="36" t="s">
        <v>348</v>
      </c>
      <c r="N146" s="36"/>
      <c r="O146" s="34" t="s">
        <v>435</v>
      </c>
      <c r="P146" s="46" t="s">
        <v>516</v>
      </c>
      <c r="Q146" s="60"/>
      <c r="R146" s="67" t="str">
        <f t="shared" si="76"/>
        <v>ok</v>
      </c>
      <c r="S146" s="67" t="str">
        <f t="shared" si="77"/>
        <v>ok</v>
      </c>
      <c r="T146" s="67" t="str">
        <f t="shared" si="78"/>
        <v>ok</v>
      </c>
      <c r="U146" s="67" t="str">
        <f t="shared" si="79"/>
        <v>ok</v>
      </c>
      <c r="V146" s="67" t="str">
        <f t="shared" si="80"/>
        <v>ok</v>
      </c>
      <c r="W146" s="67" t="str">
        <f t="shared" si="81"/>
        <v>ok</v>
      </c>
      <c r="X146" s="67" t="str">
        <f t="shared" si="82"/>
        <v>ok</v>
      </c>
      <c r="Y146" s="67" t="str">
        <f t="shared" si="83"/>
        <v>ok</v>
      </c>
      <c r="Z146" s="67" t="str">
        <f t="shared" si="84"/>
        <v>ok</v>
      </c>
      <c r="AA146" s="67" t="str">
        <f t="shared" si="85"/>
        <v>ok</v>
      </c>
      <c r="AB146" s="67" t="str">
        <f t="shared" si="86"/>
        <v>ok</v>
      </c>
      <c r="AC146" s="67" t="str">
        <f t="shared" si="87"/>
        <v>ok</v>
      </c>
      <c r="AD146" s="67" t="str">
        <f t="shared" si="88"/>
        <v>ok</v>
      </c>
      <c r="AE146" s="67" t="str">
        <f t="shared" si="89"/>
        <v>ok</v>
      </c>
      <c r="AF146" s="5"/>
      <c r="AG146" s="10"/>
      <c r="AH146" s="10"/>
      <c r="AI146" s="10"/>
      <c r="AJ146" s="12" t="s">
        <v>5</v>
      </c>
      <c r="AK146" s="25"/>
      <c r="AL146" s="25"/>
      <c r="AM146" s="25"/>
    </row>
    <row r="147" spans="1:39" s="6" customFormat="1" ht="38.25" x14ac:dyDescent="0.2">
      <c r="A147" s="11">
        <v>198</v>
      </c>
      <c r="B147" s="43" t="str">
        <f t="shared" si="75"/>
        <v>ok</v>
      </c>
      <c r="C147" s="39" t="s">
        <v>318</v>
      </c>
      <c r="D147" s="73" t="s">
        <v>520</v>
      </c>
      <c r="E147" s="73" t="s">
        <v>521</v>
      </c>
      <c r="F147" s="85" t="s">
        <v>522</v>
      </c>
      <c r="G147" s="36"/>
      <c r="H147" s="36" t="s">
        <v>434</v>
      </c>
      <c r="I147" s="73" t="s">
        <v>442</v>
      </c>
      <c r="J147" s="73" t="s">
        <v>320</v>
      </c>
      <c r="K147" s="73" t="s">
        <v>523</v>
      </c>
      <c r="L147" s="35" t="s">
        <v>524</v>
      </c>
      <c r="M147" s="36" t="s">
        <v>348</v>
      </c>
      <c r="N147" s="36"/>
      <c r="O147" s="36" t="s">
        <v>435</v>
      </c>
      <c r="P147" s="47" t="s">
        <v>516</v>
      </c>
      <c r="Q147" s="60"/>
      <c r="R147" s="67" t="str">
        <f t="shared" si="76"/>
        <v>ok</v>
      </c>
      <c r="S147" s="67" t="str">
        <f t="shared" si="77"/>
        <v>ok</v>
      </c>
      <c r="T147" s="67" t="str">
        <f t="shared" si="78"/>
        <v>ok</v>
      </c>
      <c r="U147" s="67" t="str">
        <f t="shared" si="79"/>
        <v>ok</v>
      </c>
      <c r="V147" s="67" t="str">
        <f t="shared" si="80"/>
        <v>ok</v>
      </c>
      <c r="W147" s="67" t="str">
        <f t="shared" si="81"/>
        <v>ok</v>
      </c>
      <c r="X147" s="67" t="str">
        <f t="shared" si="82"/>
        <v>ok</v>
      </c>
      <c r="Y147" s="67" t="str">
        <f t="shared" si="83"/>
        <v>ok</v>
      </c>
      <c r="Z147" s="67" t="str">
        <f t="shared" si="84"/>
        <v>ok</v>
      </c>
      <c r="AA147" s="67" t="str">
        <f t="shared" si="85"/>
        <v>ok</v>
      </c>
      <c r="AB147" s="67" t="str">
        <f t="shared" si="86"/>
        <v>ok</v>
      </c>
      <c r="AC147" s="67" t="str">
        <f t="shared" si="87"/>
        <v>ok</v>
      </c>
      <c r="AD147" s="67" t="str">
        <f t="shared" si="88"/>
        <v>ok</v>
      </c>
      <c r="AE147" s="67" t="str">
        <f t="shared" si="89"/>
        <v>ok</v>
      </c>
      <c r="AF147" s="5"/>
      <c r="AG147" s="10"/>
      <c r="AH147" s="10"/>
      <c r="AI147" s="10"/>
      <c r="AJ147" s="12" t="s">
        <v>5</v>
      </c>
      <c r="AK147" s="25"/>
      <c r="AL147" s="25"/>
      <c r="AM147" s="25"/>
    </row>
    <row r="148" spans="1:39" s="6" customFormat="1" ht="102.75" thickBot="1" x14ac:dyDescent="0.25">
      <c r="A148" s="11">
        <v>199</v>
      </c>
      <c r="B148" s="43" t="str">
        <f t="shared" si="75"/>
        <v>ok</v>
      </c>
      <c r="C148" s="39" t="s">
        <v>318</v>
      </c>
      <c r="D148" s="73" t="s">
        <v>520</v>
      </c>
      <c r="E148" s="73" t="s">
        <v>521</v>
      </c>
      <c r="F148" s="85" t="s">
        <v>522</v>
      </c>
      <c r="G148" s="36"/>
      <c r="H148" s="36" t="s">
        <v>434</v>
      </c>
      <c r="I148" s="73" t="s">
        <v>442</v>
      </c>
      <c r="J148" s="73" t="s">
        <v>320</v>
      </c>
      <c r="K148" s="73" t="s">
        <v>525</v>
      </c>
      <c r="L148" s="35" t="s">
        <v>526</v>
      </c>
      <c r="M148" s="36" t="s">
        <v>348</v>
      </c>
      <c r="N148" s="36"/>
      <c r="O148" s="36" t="s">
        <v>435</v>
      </c>
      <c r="P148" s="47" t="s">
        <v>516</v>
      </c>
      <c r="Q148" s="60"/>
      <c r="R148" s="67" t="str">
        <f t="shared" si="76"/>
        <v>ok</v>
      </c>
      <c r="S148" s="67" t="str">
        <f t="shared" si="77"/>
        <v>ok</v>
      </c>
      <c r="T148" s="67" t="str">
        <f t="shared" si="78"/>
        <v>ok</v>
      </c>
      <c r="U148" s="67" t="str">
        <f t="shared" si="79"/>
        <v>ok</v>
      </c>
      <c r="V148" s="67" t="str">
        <f t="shared" si="80"/>
        <v>ok</v>
      </c>
      <c r="W148" s="67" t="str">
        <f t="shared" si="81"/>
        <v>ok</v>
      </c>
      <c r="X148" s="67" t="str">
        <f t="shared" si="82"/>
        <v>ok</v>
      </c>
      <c r="Y148" s="67" t="str">
        <f t="shared" si="83"/>
        <v>ok</v>
      </c>
      <c r="Z148" s="67" t="str">
        <f t="shared" si="84"/>
        <v>ok</v>
      </c>
      <c r="AA148" s="67" t="str">
        <f t="shared" si="85"/>
        <v>ok</v>
      </c>
      <c r="AB148" s="67" t="str">
        <f t="shared" si="86"/>
        <v>ok</v>
      </c>
      <c r="AC148" s="67" t="str">
        <f t="shared" si="87"/>
        <v>ok</v>
      </c>
      <c r="AD148" s="67" t="str">
        <f t="shared" si="88"/>
        <v>ok</v>
      </c>
      <c r="AE148" s="67" t="str">
        <f t="shared" si="89"/>
        <v>ok</v>
      </c>
      <c r="AF148" s="5"/>
      <c r="AG148" s="10"/>
      <c r="AH148" s="10"/>
      <c r="AI148" s="10"/>
      <c r="AJ148" s="12" t="s">
        <v>5</v>
      </c>
      <c r="AK148" s="25"/>
      <c r="AL148" s="25"/>
      <c r="AM148" s="25"/>
    </row>
    <row r="149" spans="1:39" s="6" customFormat="1" ht="51.75" thickTop="1" x14ac:dyDescent="0.2">
      <c r="A149" s="11">
        <v>200</v>
      </c>
      <c r="B149" s="43" t="str">
        <f t="shared" si="75"/>
        <v>ok</v>
      </c>
      <c r="C149" s="39" t="s">
        <v>318</v>
      </c>
      <c r="D149" s="73" t="s">
        <v>251</v>
      </c>
      <c r="E149" s="73" t="s">
        <v>252</v>
      </c>
      <c r="F149" s="73" t="s">
        <v>253</v>
      </c>
      <c r="G149" s="36"/>
      <c r="H149" s="34" t="s">
        <v>434</v>
      </c>
      <c r="I149" s="91" t="s">
        <v>493</v>
      </c>
      <c r="J149" s="91" t="s">
        <v>320</v>
      </c>
      <c r="K149" s="91" t="s">
        <v>527</v>
      </c>
      <c r="L149" s="93" t="s">
        <v>528</v>
      </c>
      <c r="M149" s="92" t="s">
        <v>347</v>
      </c>
      <c r="N149" s="36"/>
      <c r="O149" s="34" t="s">
        <v>503</v>
      </c>
      <c r="P149" s="46" t="s">
        <v>529</v>
      </c>
      <c r="Q149" s="60"/>
      <c r="R149" s="67" t="str">
        <f t="shared" si="76"/>
        <v>ok</v>
      </c>
      <c r="S149" s="67" t="str">
        <f t="shared" si="77"/>
        <v>ok</v>
      </c>
      <c r="T149" s="67" t="str">
        <f t="shared" si="78"/>
        <v>ok</v>
      </c>
      <c r="U149" s="67" t="str">
        <f t="shared" si="79"/>
        <v>ok</v>
      </c>
      <c r="V149" s="67" t="str">
        <f t="shared" si="80"/>
        <v>ok</v>
      </c>
      <c r="W149" s="67" t="str">
        <f t="shared" si="81"/>
        <v>ok</v>
      </c>
      <c r="X149" s="67" t="str">
        <f t="shared" si="82"/>
        <v>ok</v>
      </c>
      <c r="Y149" s="67" t="str">
        <f t="shared" si="83"/>
        <v>ok</v>
      </c>
      <c r="Z149" s="67" t="str">
        <f t="shared" si="84"/>
        <v>ok</v>
      </c>
      <c r="AA149" s="67" t="str">
        <f t="shared" si="85"/>
        <v>ok</v>
      </c>
      <c r="AB149" s="67" t="str">
        <f t="shared" si="86"/>
        <v>ok</v>
      </c>
      <c r="AC149" s="67" t="str">
        <f t="shared" si="87"/>
        <v>ok</v>
      </c>
      <c r="AD149" s="67" t="str">
        <f t="shared" si="88"/>
        <v>ok</v>
      </c>
      <c r="AE149" s="67" t="str">
        <f t="shared" si="89"/>
        <v>ok</v>
      </c>
      <c r="AF149" s="5"/>
      <c r="AG149" s="10"/>
      <c r="AH149" s="10"/>
      <c r="AI149" s="10"/>
      <c r="AJ149" s="12" t="s">
        <v>5</v>
      </c>
      <c r="AK149" s="25"/>
      <c r="AL149" s="25"/>
      <c r="AM149" s="25"/>
    </row>
    <row r="150" spans="1:39" s="6" customFormat="1" ht="38.25" x14ac:dyDescent="0.2">
      <c r="A150" s="11">
        <v>201</v>
      </c>
      <c r="B150" s="43" t="str">
        <f t="shared" si="75"/>
        <v>ok</v>
      </c>
      <c r="C150" s="39" t="s">
        <v>318</v>
      </c>
      <c r="D150" s="73" t="s">
        <v>530</v>
      </c>
      <c r="E150" s="73" t="s">
        <v>531</v>
      </c>
      <c r="F150" s="85" t="s">
        <v>532</v>
      </c>
      <c r="G150" s="36"/>
      <c r="H150" s="36" t="s">
        <v>434</v>
      </c>
      <c r="I150" s="73" t="s">
        <v>442</v>
      </c>
      <c r="J150" s="73" t="s">
        <v>320</v>
      </c>
      <c r="K150" s="73" t="s">
        <v>533</v>
      </c>
      <c r="L150" s="35" t="s">
        <v>571</v>
      </c>
      <c r="M150" s="36" t="s">
        <v>347</v>
      </c>
      <c r="N150" s="36"/>
      <c r="O150" s="36" t="s">
        <v>435</v>
      </c>
      <c r="P150" s="47" t="s">
        <v>436</v>
      </c>
      <c r="Q150" s="60"/>
      <c r="R150" s="67" t="str">
        <f t="shared" si="76"/>
        <v>ok</v>
      </c>
      <c r="S150" s="67" t="str">
        <f t="shared" si="77"/>
        <v>ok</v>
      </c>
      <c r="T150" s="67" t="str">
        <f t="shared" si="78"/>
        <v>ok</v>
      </c>
      <c r="U150" s="67" t="str">
        <f t="shared" si="79"/>
        <v>ok</v>
      </c>
      <c r="V150" s="67" t="str">
        <f t="shared" si="80"/>
        <v>ok</v>
      </c>
      <c r="W150" s="67" t="str">
        <f t="shared" si="81"/>
        <v>ok</v>
      </c>
      <c r="X150" s="67" t="str">
        <f t="shared" si="82"/>
        <v>ok</v>
      </c>
      <c r="Y150" s="67" t="str">
        <f t="shared" si="83"/>
        <v>ok</v>
      </c>
      <c r="Z150" s="67" t="str">
        <f t="shared" si="84"/>
        <v>ok</v>
      </c>
      <c r="AA150" s="67" t="str">
        <f t="shared" si="85"/>
        <v>ok</v>
      </c>
      <c r="AB150" s="67" t="str">
        <f t="shared" si="86"/>
        <v>ok</v>
      </c>
      <c r="AC150" s="67" t="str">
        <f t="shared" si="87"/>
        <v>ok</v>
      </c>
      <c r="AD150" s="67" t="str">
        <f t="shared" si="88"/>
        <v>ok</v>
      </c>
      <c r="AE150" s="67" t="str">
        <f t="shared" si="89"/>
        <v>ok</v>
      </c>
      <c r="AF150" s="5"/>
      <c r="AG150" s="10"/>
      <c r="AH150" s="10"/>
      <c r="AI150" s="10"/>
      <c r="AJ150" s="12" t="s">
        <v>5</v>
      </c>
      <c r="AK150" s="25"/>
      <c r="AL150" s="25"/>
      <c r="AM150" s="25"/>
    </row>
    <row r="151" spans="1:39" s="6" customFormat="1" ht="63.75" x14ac:dyDescent="0.2">
      <c r="A151" s="11">
        <v>202</v>
      </c>
      <c r="B151" s="43" t="str">
        <f t="shared" si="75"/>
        <v>ok</v>
      </c>
      <c r="C151" s="39" t="s">
        <v>318</v>
      </c>
      <c r="D151" s="73" t="s">
        <v>530</v>
      </c>
      <c r="E151" s="73" t="s">
        <v>531</v>
      </c>
      <c r="F151" s="85" t="s">
        <v>532</v>
      </c>
      <c r="G151" s="36"/>
      <c r="H151" s="36" t="s">
        <v>434</v>
      </c>
      <c r="I151" s="73" t="s">
        <v>442</v>
      </c>
      <c r="J151" s="73" t="s">
        <v>320</v>
      </c>
      <c r="K151" s="73" t="s">
        <v>533</v>
      </c>
      <c r="L151" s="35" t="s">
        <v>572</v>
      </c>
      <c r="M151" s="36" t="s">
        <v>347</v>
      </c>
      <c r="N151" s="36"/>
      <c r="O151" s="36" t="s">
        <v>435</v>
      </c>
      <c r="P151" s="47" t="s">
        <v>436</v>
      </c>
      <c r="Q151" s="60"/>
      <c r="R151" s="67" t="str">
        <f t="shared" si="76"/>
        <v>ok</v>
      </c>
      <c r="S151" s="67" t="str">
        <f t="shared" si="77"/>
        <v>ok</v>
      </c>
      <c r="T151" s="67" t="str">
        <f t="shared" si="78"/>
        <v>ok</v>
      </c>
      <c r="U151" s="67" t="str">
        <f t="shared" si="79"/>
        <v>ok</v>
      </c>
      <c r="V151" s="67" t="str">
        <f t="shared" si="80"/>
        <v>ok</v>
      </c>
      <c r="W151" s="67" t="str">
        <f t="shared" si="81"/>
        <v>ok</v>
      </c>
      <c r="X151" s="67" t="str">
        <f t="shared" si="82"/>
        <v>ok</v>
      </c>
      <c r="Y151" s="67" t="str">
        <f t="shared" si="83"/>
        <v>ok</v>
      </c>
      <c r="Z151" s="67" t="str">
        <f t="shared" si="84"/>
        <v>ok</v>
      </c>
      <c r="AA151" s="67" t="str">
        <f t="shared" si="85"/>
        <v>ok</v>
      </c>
      <c r="AB151" s="67" t="str">
        <f t="shared" si="86"/>
        <v>ok</v>
      </c>
      <c r="AC151" s="67" t="str">
        <f t="shared" si="87"/>
        <v>ok</v>
      </c>
      <c r="AD151" s="67" t="str">
        <f t="shared" si="88"/>
        <v>ok</v>
      </c>
      <c r="AE151" s="67" t="str">
        <f t="shared" si="89"/>
        <v>ok</v>
      </c>
      <c r="AF151" s="5"/>
      <c r="AG151" s="10"/>
      <c r="AH151" s="10"/>
      <c r="AI151" s="10"/>
      <c r="AJ151" s="12" t="s">
        <v>5</v>
      </c>
      <c r="AK151" s="25"/>
      <c r="AL151" s="25"/>
      <c r="AM151" s="25"/>
    </row>
    <row r="152" spans="1:39" s="6" customFormat="1" ht="40.5" customHeight="1" x14ac:dyDescent="0.2">
      <c r="A152" s="11">
        <v>203</v>
      </c>
      <c r="B152" s="43" t="str">
        <f t="shared" si="75"/>
        <v>ok</v>
      </c>
      <c r="C152" s="39" t="s">
        <v>318</v>
      </c>
      <c r="D152" s="73" t="s">
        <v>534</v>
      </c>
      <c r="E152" s="73" t="s">
        <v>535</v>
      </c>
      <c r="F152" s="85" t="s">
        <v>536</v>
      </c>
      <c r="G152" s="36"/>
      <c r="H152" s="36" t="s">
        <v>434</v>
      </c>
      <c r="I152" s="73" t="s">
        <v>537</v>
      </c>
      <c r="J152" s="73" t="s">
        <v>320</v>
      </c>
      <c r="K152" s="73" t="s">
        <v>538</v>
      </c>
      <c r="L152" s="35" t="s">
        <v>573</v>
      </c>
      <c r="M152" s="36" t="s">
        <v>348</v>
      </c>
      <c r="N152" s="36"/>
      <c r="O152" s="36" t="s">
        <v>435</v>
      </c>
      <c r="P152" s="47" t="s">
        <v>516</v>
      </c>
      <c r="Q152" s="60"/>
      <c r="R152" s="67" t="str">
        <f t="shared" si="76"/>
        <v>ok</v>
      </c>
      <c r="S152" s="67" t="str">
        <f t="shared" si="77"/>
        <v>ok</v>
      </c>
      <c r="T152" s="67" t="str">
        <f t="shared" si="78"/>
        <v>ok</v>
      </c>
      <c r="U152" s="67" t="str">
        <f t="shared" si="79"/>
        <v>ok</v>
      </c>
      <c r="V152" s="67" t="str">
        <f t="shared" si="80"/>
        <v>ok</v>
      </c>
      <c r="W152" s="67" t="str">
        <f t="shared" si="81"/>
        <v>ok</v>
      </c>
      <c r="X152" s="67" t="str">
        <f t="shared" si="82"/>
        <v>ok</v>
      </c>
      <c r="Y152" s="67" t="str">
        <f t="shared" si="83"/>
        <v>ok</v>
      </c>
      <c r="Z152" s="67" t="str">
        <f t="shared" si="84"/>
        <v>ok</v>
      </c>
      <c r="AA152" s="67" t="str">
        <f t="shared" si="85"/>
        <v>ok</v>
      </c>
      <c r="AB152" s="67" t="str">
        <f t="shared" si="86"/>
        <v>ok</v>
      </c>
      <c r="AC152" s="67" t="str">
        <f t="shared" si="87"/>
        <v>ok</v>
      </c>
      <c r="AD152" s="67" t="str">
        <f t="shared" si="88"/>
        <v>ok</v>
      </c>
      <c r="AE152" s="67" t="str">
        <f t="shared" si="89"/>
        <v>ok</v>
      </c>
      <c r="AF152" s="5"/>
      <c r="AG152" s="10"/>
      <c r="AH152" s="10"/>
      <c r="AI152" s="10"/>
      <c r="AJ152" s="12" t="s">
        <v>5</v>
      </c>
      <c r="AK152" s="25"/>
      <c r="AL152" s="25"/>
      <c r="AM152" s="25"/>
    </row>
    <row r="153" spans="1:39" s="6" customFormat="1" ht="38.25" x14ac:dyDescent="0.2">
      <c r="A153" s="11">
        <v>204</v>
      </c>
      <c r="B153" s="43" t="str">
        <f t="shared" si="75"/>
        <v>ok</v>
      </c>
      <c r="C153" s="39" t="s">
        <v>318</v>
      </c>
      <c r="D153" s="73" t="s">
        <v>539</v>
      </c>
      <c r="E153" s="73" t="s">
        <v>540</v>
      </c>
      <c r="F153" s="85" t="s">
        <v>541</v>
      </c>
      <c r="G153" s="36"/>
      <c r="H153" s="36" t="s">
        <v>434</v>
      </c>
      <c r="I153" s="73" t="s">
        <v>442</v>
      </c>
      <c r="J153" s="73" t="s">
        <v>320</v>
      </c>
      <c r="K153" s="73" t="s">
        <v>523</v>
      </c>
      <c r="L153" s="35" t="s">
        <v>574</v>
      </c>
      <c r="M153" s="36" t="s">
        <v>348</v>
      </c>
      <c r="N153" s="36"/>
      <c r="O153" s="36" t="s">
        <v>435</v>
      </c>
      <c r="P153" s="47" t="s">
        <v>516</v>
      </c>
      <c r="Q153" s="60"/>
      <c r="R153" s="67" t="str">
        <f t="shared" ref="R153:R198" si="90">IF(COUNTA($C153:$P153)=0,"",IF(ISBLANK($C153),"Empty cell",IF(OR($C153="I",$C153="R",$C153="T"),"ok","Entry should be one of 'I', 'R', or 'T'")))</f>
        <v>ok</v>
      </c>
      <c r="S153" s="67" t="str">
        <f t="shared" ref="S153:S198" si="91">IF(COUNTA($C153:$P153)=0,"",IF(ISBLANK(D153),"Empty cell","ok"))</f>
        <v>ok</v>
      </c>
      <c r="T153" s="67" t="str">
        <f t="shared" ref="T153:T198" si="92">IF(COUNTA($C153:$P153)=0,"",IF(ISBLANK(E153),"Empty cell","ok"))</f>
        <v>ok</v>
      </c>
      <c r="U153" s="67" t="str">
        <f t="shared" ref="U153:U198" si="93">IF(COUNTA($C153:$P153)=0,"",IF(ISBLANK(F153),"Empty cell",IF(IF(ISERROR(FIND("@",F153)),1,0)+IF(ISERROR(FIND(".",F153)),1,0)&gt;0,"Entry is not an email address","ok")))</f>
        <v>ok</v>
      </c>
      <c r="V153" s="67" t="str">
        <f t="shared" ref="V153:V198" si="94">IF(COUNTA($C153:$P153)=0,"",IF(G153="D",IF(ISBLANK(H153),"ok","Entries should not be made in both columns"),IF(ISBLANK(G153),IF(ISBLANK(H153),"Empty cell","ok"),"Entry should be 'D'")))</f>
        <v>ok</v>
      </c>
      <c r="W153" s="67" t="str">
        <f t="shared" ref="W153:W198" si="95">IF(COUNTA($C153:$P153)=0,"",IF(G153="D",IF(ISBLANK(H153),"ok","Entries should not be made in both columns"),IF(ISBLANK(G153),IF(ISBLANK(H153),"Empty cell","ok"),IF(ISBLANK(H153),"ok","Entries should not be made in both columns"))))</f>
        <v>ok</v>
      </c>
      <c r="X153" s="67" t="str">
        <f t="shared" ref="X153:X198" si="96">IF(COUNTA($C153:$P153)=0,"",IF(ISBLANK($I153),"Empty cell","ok"))</f>
        <v>ok</v>
      </c>
      <c r="Y153" s="67" t="str">
        <f t="shared" ref="Y153:Y198" si="97">IF(COUNTA($C153:$P153)=0,"",IF(ISBLANK($J153),"Empty cell","ok"))</f>
        <v>ok</v>
      </c>
      <c r="Z153" s="67" t="str">
        <f t="shared" si="84"/>
        <v>ok</v>
      </c>
      <c r="AA153" s="67" t="str">
        <f t="shared" si="85"/>
        <v>ok</v>
      </c>
      <c r="AB153" s="67" t="str">
        <f t="shared" ref="AB153:AB198" si="98">IF(COUNTA($C153:$P153)=0,"",IF(C153="T",IF(ISBLANK($M153),"ok","No entry should be made"),IF(ISBLANK($M153),"Empty cell",IF(OR($M153="V",$M153="NV"),"ok","Entry should be one of 'V' or 'NV'"))))</f>
        <v>ok</v>
      </c>
      <c r="AC153" s="67" t="str">
        <f t="shared" ref="AC153:AC198" si="99">IF(COUNTA($C153:$P153)=0,"",IF(C153="T",IF(ISBLANK($N153),"ok","No entry should be made"),IF(N153="D",IF(ISBLANK(O153),"ok","Entries should not be made in both columns"),IF(ISBLANK(N153),IF(ISBLANK(O153),"Empty cell","ok"),"Entry should be 'D'"))))</f>
        <v>ok</v>
      </c>
      <c r="AD153" s="67" t="str">
        <f t="shared" ref="AD153:AD198" si="100">IF(COUNTA($C153:$P153)=0,"",IF(C153="T",IF(ISBLANK($O153),"ok","No entry should be made"),IF(N153="D",IF(ISBLANK(O153),"ok","Entries should not be made in both columns"),IF(ISBLANK(N153),IF(ISBLANK(O153),"Empty cell","ok"),IF(ISBLANK(O153),"ok","Entries should not be made in both columns")))))</f>
        <v>ok</v>
      </c>
      <c r="AE153" s="67" t="str">
        <f t="shared" ref="AE153:AE198" si="101">IF(COUNTA($C153:$P153)=0,"",IF(C153="T",IF(ISBLANK($P153),"ok","No entry should be made"),IF(ISBLANK($P153),"Empty cell","ok")))</f>
        <v>ok</v>
      </c>
      <c r="AF153" s="5"/>
      <c r="AG153" s="10"/>
      <c r="AH153" s="10"/>
      <c r="AI153" s="10"/>
      <c r="AJ153" s="12" t="s">
        <v>5</v>
      </c>
      <c r="AK153" s="25"/>
      <c r="AL153" s="25"/>
      <c r="AM153" s="25"/>
    </row>
    <row r="154" spans="1:39" s="6" customFormat="1" ht="102" x14ac:dyDescent="0.2">
      <c r="A154" s="11">
        <v>205</v>
      </c>
      <c r="B154" s="43" t="str">
        <f t="shared" si="75"/>
        <v>ok</v>
      </c>
      <c r="C154" s="39" t="s">
        <v>318</v>
      </c>
      <c r="D154" s="73" t="s">
        <v>539</v>
      </c>
      <c r="E154" s="73" t="s">
        <v>540</v>
      </c>
      <c r="F154" s="85" t="s">
        <v>541</v>
      </c>
      <c r="G154" s="36"/>
      <c r="H154" s="36" t="s">
        <v>434</v>
      </c>
      <c r="I154" s="73" t="s">
        <v>442</v>
      </c>
      <c r="J154" s="73" t="s">
        <v>320</v>
      </c>
      <c r="K154" s="73" t="s">
        <v>525</v>
      </c>
      <c r="L154" s="35" t="s">
        <v>575</v>
      </c>
      <c r="M154" s="36" t="s">
        <v>348</v>
      </c>
      <c r="N154" s="36"/>
      <c r="O154" s="36" t="s">
        <v>435</v>
      </c>
      <c r="P154" s="47" t="s">
        <v>516</v>
      </c>
      <c r="Q154" s="60"/>
      <c r="R154" s="67" t="str">
        <f t="shared" si="90"/>
        <v>ok</v>
      </c>
      <c r="S154" s="67" t="str">
        <f t="shared" si="91"/>
        <v>ok</v>
      </c>
      <c r="T154" s="67" t="str">
        <f t="shared" si="92"/>
        <v>ok</v>
      </c>
      <c r="U154" s="67" t="str">
        <f t="shared" si="93"/>
        <v>ok</v>
      </c>
      <c r="V154" s="67" t="str">
        <f t="shared" si="94"/>
        <v>ok</v>
      </c>
      <c r="W154" s="67" t="str">
        <f t="shared" si="95"/>
        <v>ok</v>
      </c>
      <c r="X154" s="67" t="str">
        <f t="shared" si="96"/>
        <v>ok</v>
      </c>
      <c r="Y154" s="67" t="str">
        <f t="shared" si="97"/>
        <v>ok</v>
      </c>
      <c r="Z154" s="67" t="str">
        <f t="shared" si="84"/>
        <v>ok</v>
      </c>
      <c r="AA154" s="67" t="str">
        <f t="shared" si="85"/>
        <v>ok</v>
      </c>
      <c r="AB154" s="67" t="str">
        <f t="shared" si="98"/>
        <v>ok</v>
      </c>
      <c r="AC154" s="67" t="str">
        <f t="shared" si="99"/>
        <v>ok</v>
      </c>
      <c r="AD154" s="67" t="str">
        <f t="shared" si="100"/>
        <v>ok</v>
      </c>
      <c r="AE154" s="67" t="str">
        <f t="shared" si="101"/>
        <v>ok</v>
      </c>
      <c r="AF154" s="5"/>
      <c r="AG154" s="10"/>
      <c r="AH154" s="10"/>
      <c r="AI154" s="10"/>
      <c r="AJ154" s="12" t="s">
        <v>5</v>
      </c>
      <c r="AK154" s="25"/>
      <c r="AL154" s="25"/>
      <c r="AM154" s="25"/>
    </row>
    <row r="155" spans="1:39" s="6" customFormat="1" ht="76.5" x14ac:dyDescent="0.2">
      <c r="A155" s="11">
        <v>206</v>
      </c>
      <c r="B155" s="43" t="str">
        <f t="shared" si="75"/>
        <v>ok</v>
      </c>
      <c r="C155" s="39" t="s">
        <v>318</v>
      </c>
      <c r="D155" s="73" t="s">
        <v>539</v>
      </c>
      <c r="E155" s="73" t="s">
        <v>540</v>
      </c>
      <c r="F155" s="85" t="s">
        <v>541</v>
      </c>
      <c r="G155" s="36"/>
      <c r="H155" s="36" t="s">
        <v>434</v>
      </c>
      <c r="I155" s="73" t="s">
        <v>542</v>
      </c>
      <c r="J155" s="73" t="s">
        <v>320</v>
      </c>
      <c r="K155" s="73" t="s">
        <v>543</v>
      </c>
      <c r="L155" s="35" t="s">
        <v>576</v>
      </c>
      <c r="M155" s="36" t="s">
        <v>348</v>
      </c>
      <c r="N155" s="36"/>
      <c r="O155" s="36" t="s">
        <v>435</v>
      </c>
      <c r="P155" s="47" t="s">
        <v>516</v>
      </c>
      <c r="Q155" s="60"/>
      <c r="R155" s="67" t="str">
        <f t="shared" si="90"/>
        <v>ok</v>
      </c>
      <c r="S155" s="67" t="str">
        <f t="shared" si="91"/>
        <v>ok</v>
      </c>
      <c r="T155" s="67" t="str">
        <f t="shared" si="92"/>
        <v>ok</v>
      </c>
      <c r="U155" s="67" t="str">
        <f t="shared" si="93"/>
        <v>ok</v>
      </c>
      <c r="V155" s="67" t="str">
        <f t="shared" si="94"/>
        <v>ok</v>
      </c>
      <c r="W155" s="67" t="str">
        <f t="shared" si="95"/>
        <v>ok</v>
      </c>
      <c r="X155" s="67" t="str">
        <f t="shared" si="96"/>
        <v>ok</v>
      </c>
      <c r="Y155" s="67" t="str">
        <f t="shared" si="97"/>
        <v>ok</v>
      </c>
      <c r="Z155" s="67" t="str">
        <f t="shared" si="84"/>
        <v>ok</v>
      </c>
      <c r="AA155" s="67" t="str">
        <f t="shared" si="85"/>
        <v>ok</v>
      </c>
      <c r="AB155" s="67" t="str">
        <f t="shared" si="98"/>
        <v>ok</v>
      </c>
      <c r="AC155" s="67" t="str">
        <f t="shared" si="99"/>
        <v>ok</v>
      </c>
      <c r="AD155" s="67" t="str">
        <f t="shared" si="100"/>
        <v>ok</v>
      </c>
      <c r="AE155" s="67" t="str">
        <f t="shared" si="101"/>
        <v>ok</v>
      </c>
      <c r="AF155" s="5"/>
      <c r="AG155" s="10"/>
      <c r="AH155" s="10"/>
      <c r="AI155" s="10"/>
      <c r="AJ155" s="12" t="s">
        <v>5</v>
      </c>
      <c r="AK155" s="25"/>
      <c r="AL155" s="25"/>
      <c r="AM155" s="25"/>
    </row>
    <row r="156" spans="1:39" s="6" customFormat="1" ht="115.5" thickBot="1" x14ac:dyDescent="0.25">
      <c r="A156" s="11">
        <v>207</v>
      </c>
      <c r="B156" s="43" t="str">
        <f t="shared" si="75"/>
        <v>ok</v>
      </c>
      <c r="C156" s="39" t="s">
        <v>318</v>
      </c>
      <c r="D156" s="73" t="s">
        <v>539</v>
      </c>
      <c r="E156" s="73" t="s">
        <v>540</v>
      </c>
      <c r="F156" s="85" t="s">
        <v>541</v>
      </c>
      <c r="G156" s="36"/>
      <c r="H156" s="36" t="s">
        <v>434</v>
      </c>
      <c r="I156" s="73" t="s">
        <v>542</v>
      </c>
      <c r="J156" s="73" t="s">
        <v>320</v>
      </c>
      <c r="K156" s="73" t="s">
        <v>543</v>
      </c>
      <c r="L156" s="35" t="s">
        <v>577</v>
      </c>
      <c r="M156" s="36" t="s">
        <v>348</v>
      </c>
      <c r="N156" s="36"/>
      <c r="O156" s="36" t="s">
        <v>435</v>
      </c>
      <c r="P156" s="47" t="s">
        <v>516</v>
      </c>
      <c r="Q156" s="60"/>
      <c r="R156" s="67" t="str">
        <f t="shared" si="90"/>
        <v>ok</v>
      </c>
      <c r="S156" s="67" t="str">
        <f t="shared" si="91"/>
        <v>ok</v>
      </c>
      <c r="T156" s="67" t="str">
        <f t="shared" si="92"/>
        <v>ok</v>
      </c>
      <c r="U156" s="67" t="str">
        <f t="shared" si="93"/>
        <v>ok</v>
      </c>
      <c r="V156" s="67" t="str">
        <f t="shared" si="94"/>
        <v>ok</v>
      </c>
      <c r="W156" s="67" t="str">
        <f t="shared" si="95"/>
        <v>ok</v>
      </c>
      <c r="X156" s="67" t="str">
        <f t="shared" si="96"/>
        <v>ok</v>
      </c>
      <c r="Y156" s="67" t="str">
        <f t="shared" si="97"/>
        <v>ok</v>
      </c>
      <c r="Z156" s="67" t="str">
        <f t="shared" si="84"/>
        <v>ok</v>
      </c>
      <c r="AA156" s="67" t="str">
        <f t="shared" si="85"/>
        <v>ok</v>
      </c>
      <c r="AB156" s="67" t="str">
        <f t="shared" si="98"/>
        <v>ok</v>
      </c>
      <c r="AC156" s="67" t="str">
        <f t="shared" si="99"/>
        <v>ok</v>
      </c>
      <c r="AD156" s="67" t="str">
        <f t="shared" si="100"/>
        <v>ok</v>
      </c>
      <c r="AE156" s="67" t="str">
        <f t="shared" si="101"/>
        <v>ok</v>
      </c>
      <c r="AF156" s="5"/>
      <c r="AG156" s="10"/>
      <c r="AH156" s="10"/>
      <c r="AI156" s="10"/>
      <c r="AJ156" s="12" t="s">
        <v>5</v>
      </c>
      <c r="AK156" s="25"/>
      <c r="AL156" s="25"/>
      <c r="AM156" s="25"/>
    </row>
    <row r="157" spans="1:39" s="6" customFormat="1" ht="51.75" thickTop="1" x14ac:dyDescent="0.2">
      <c r="A157" s="11">
        <v>208</v>
      </c>
      <c r="B157" s="43" t="str">
        <f t="shared" si="75"/>
        <v>ok</v>
      </c>
      <c r="C157" s="39" t="s">
        <v>318</v>
      </c>
      <c r="D157" s="73" t="s">
        <v>229</v>
      </c>
      <c r="E157" s="73" t="s">
        <v>230</v>
      </c>
      <c r="F157" s="73" t="s">
        <v>231</v>
      </c>
      <c r="G157" s="36"/>
      <c r="H157" s="34" t="s">
        <v>434</v>
      </c>
      <c r="I157" s="73" t="s">
        <v>344</v>
      </c>
      <c r="J157" s="73" t="s">
        <v>345</v>
      </c>
      <c r="K157" s="73" t="s">
        <v>545</v>
      </c>
      <c r="L157" s="35" t="s">
        <v>544</v>
      </c>
      <c r="M157" s="36" t="s">
        <v>347</v>
      </c>
      <c r="N157" s="36"/>
      <c r="O157" s="34" t="s">
        <v>435</v>
      </c>
      <c r="P157" s="46" t="s">
        <v>436</v>
      </c>
      <c r="Q157" s="60"/>
      <c r="R157" s="67" t="str">
        <f t="shared" si="90"/>
        <v>ok</v>
      </c>
      <c r="S157" s="67" t="str">
        <f t="shared" si="91"/>
        <v>ok</v>
      </c>
      <c r="T157" s="67" t="str">
        <f t="shared" si="92"/>
        <v>ok</v>
      </c>
      <c r="U157" s="67" t="str">
        <f t="shared" si="93"/>
        <v>ok</v>
      </c>
      <c r="V157" s="67" t="str">
        <f t="shared" si="94"/>
        <v>ok</v>
      </c>
      <c r="W157" s="67" t="str">
        <f t="shared" si="95"/>
        <v>ok</v>
      </c>
      <c r="X157" s="67" t="str">
        <f t="shared" si="96"/>
        <v>ok</v>
      </c>
      <c r="Y157" s="67" t="str">
        <f t="shared" si="97"/>
        <v>ok</v>
      </c>
      <c r="Z157" s="67" t="str">
        <f t="shared" si="84"/>
        <v>ok</v>
      </c>
      <c r="AA157" s="67" t="str">
        <f t="shared" si="85"/>
        <v>ok</v>
      </c>
      <c r="AB157" s="67" t="str">
        <f t="shared" si="98"/>
        <v>ok</v>
      </c>
      <c r="AC157" s="67" t="str">
        <f t="shared" si="99"/>
        <v>ok</v>
      </c>
      <c r="AD157" s="67" t="str">
        <f t="shared" si="100"/>
        <v>ok</v>
      </c>
      <c r="AE157" s="67" t="str">
        <f t="shared" si="101"/>
        <v>ok</v>
      </c>
      <c r="AF157" s="5"/>
      <c r="AG157" s="10"/>
      <c r="AH157" s="10"/>
      <c r="AI157" s="10"/>
      <c r="AJ157" s="12" t="s">
        <v>5</v>
      </c>
      <c r="AK157" s="25"/>
      <c r="AL157" s="25"/>
      <c r="AM157" s="25"/>
    </row>
    <row r="158" spans="1:39" s="6" customFormat="1" ht="38.25" x14ac:dyDescent="0.2">
      <c r="A158" s="11">
        <v>209</v>
      </c>
      <c r="B158" s="43" t="str">
        <f t="shared" si="75"/>
        <v>ok</v>
      </c>
      <c r="C158" s="39" t="s">
        <v>318</v>
      </c>
      <c r="D158" s="73" t="s">
        <v>208</v>
      </c>
      <c r="E158" s="73" t="s">
        <v>546</v>
      </c>
      <c r="F158" s="85" t="s">
        <v>547</v>
      </c>
      <c r="G158" s="36"/>
      <c r="H158" s="36" t="s">
        <v>434</v>
      </c>
      <c r="I158" s="73" t="s">
        <v>319</v>
      </c>
      <c r="J158" s="73" t="s">
        <v>320</v>
      </c>
      <c r="K158" s="73" t="s">
        <v>450</v>
      </c>
      <c r="L158" s="35" t="s">
        <v>122</v>
      </c>
      <c r="M158" s="36" t="s">
        <v>347</v>
      </c>
      <c r="N158" s="36"/>
      <c r="O158" s="36" t="s">
        <v>435</v>
      </c>
      <c r="P158" s="47" t="s">
        <v>436</v>
      </c>
      <c r="Q158" s="60"/>
      <c r="R158" s="67" t="str">
        <f t="shared" si="90"/>
        <v>ok</v>
      </c>
      <c r="S158" s="67" t="str">
        <f t="shared" si="91"/>
        <v>ok</v>
      </c>
      <c r="T158" s="67" t="str">
        <f t="shared" si="92"/>
        <v>ok</v>
      </c>
      <c r="U158" s="67" t="str">
        <f t="shared" si="93"/>
        <v>ok</v>
      </c>
      <c r="V158" s="67" t="str">
        <f t="shared" si="94"/>
        <v>ok</v>
      </c>
      <c r="W158" s="67" t="str">
        <f t="shared" si="95"/>
        <v>ok</v>
      </c>
      <c r="X158" s="67" t="str">
        <f t="shared" si="96"/>
        <v>ok</v>
      </c>
      <c r="Y158" s="67" t="str">
        <f t="shared" si="97"/>
        <v>ok</v>
      </c>
      <c r="Z158" s="67" t="str">
        <f t="shared" si="84"/>
        <v>ok</v>
      </c>
      <c r="AA158" s="67" t="str">
        <f t="shared" si="85"/>
        <v>ok</v>
      </c>
      <c r="AB158" s="67" t="str">
        <f t="shared" si="98"/>
        <v>ok</v>
      </c>
      <c r="AC158" s="67" t="str">
        <f t="shared" si="99"/>
        <v>ok</v>
      </c>
      <c r="AD158" s="67" t="str">
        <f t="shared" si="100"/>
        <v>ok</v>
      </c>
      <c r="AE158" s="67" t="str">
        <f t="shared" si="101"/>
        <v>ok</v>
      </c>
      <c r="AF158" s="5"/>
      <c r="AG158" s="10"/>
      <c r="AH158" s="10"/>
      <c r="AI158" s="10"/>
      <c r="AJ158" s="12" t="s">
        <v>5</v>
      </c>
      <c r="AK158" s="25"/>
      <c r="AL158" s="25"/>
      <c r="AM158" s="25"/>
    </row>
    <row r="159" spans="1:39" s="6" customFormat="1" ht="89.25" x14ac:dyDescent="0.2">
      <c r="A159" s="11">
        <v>210</v>
      </c>
      <c r="B159" s="43" t="str">
        <f t="shared" si="75"/>
        <v>ok</v>
      </c>
      <c r="C159" s="39" t="s">
        <v>318</v>
      </c>
      <c r="D159" s="73" t="s">
        <v>549</v>
      </c>
      <c r="E159" s="73" t="s">
        <v>550</v>
      </c>
      <c r="F159" s="85" t="s">
        <v>551</v>
      </c>
      <c r="G159" s="36"/>
      <c r="H159" s="36" t="s">
        <v>434</v>
      </c>
      <c r="I159" s="73" t="s">
        <v>344</v>
      </c>
      <c r="J159" s="73" t="s">
        <v>320</v>
      </c>
      <c r="K159" s="73" t="s">
        <v>552</v>
      </c>
      <c r="L159" s="35" t="s">
        <v>579</v>
      </c>
      <c r="M159" s="36" t="s">
        <v>347</v>
      </c>
      <c r="N159" s="36"/>
      <c r="O159" s="36" t="s">
        <v>435</v>
      </c>
      <c r="P159" s="47" t="s">
        <v>553</v>
      </c>
      <c r="Q159" s="60"/>
      <c r="R159" s="67" t="str">
        <f t="shared" si="90"/>
        <v>ok</v>
      </c>
      <c r="S159" s="67" t="str">
        <f t="shared" si="91"/>
        <v>ok</v>
      </c>
      <c r="T159" s="67" t="str">
        <f t="shared" si="92"/>
        <v>ok</v>
      </c>
      <c r="U159" s="67" t="str">
        <f t="shared" si="93"/>
        <v>ok</v>
      </c>
      <c r="V159" s="67" t="str">
        <f t="shared" si="94"/>
        <v>ok</v>
      </c>
      <c r="W159" s="67" t="str">
        <f t="shared" si="95"/>
        <v>ok</v>
      </c>
      <c r="X159" s="67" t="str">
        <f t="shared" si="96"/>
        <v>ok</v>
      </c>
      <c r="Y159" s="67" t="str">
        <f t="shared" si="97"/>
        <v>ok</v>
      </c>
      <c r="Z159" s="67" t="str">
        <f t="shared" si="84"/>
        <v>ok</v>
      </c>
      <c r="AA159" s="67" t="str">
        <f t="shared" si="85"/>
        <v>ok</v>
      </c>
      <c r="AB159" s="67" t="str">
        <f t="shared" si="98"/>
        <v>ok</v>
      </c>
      <c r="AC159" s="67" t="str">
        <f t="shared" si="99"/>
        <v>ok</v>
      </c>
      <c r="AD159" s="67" t="str">
        <f t="shared" si="100"/>
        <v>ok</v>
      </c>
      <c r="AE159" s="67" t="str">
        <f t="shared" si="101"/>
        <v>ok</v>
      </c>
      <c r="AF159" s="5"/>
      <c r="AG159" s="10"/>
      <c r="AH159" s="10"/>
      <c r="AI159" s="10"/>
      <c r="AJ159" s="12" t="s">
        <v>5</v>
      </c>
      <c r="AK159" s="25"/>
      <c r="AL159" s="25"/>
      <c r="AM159" s="25"/>
    </row>
    <row r="160" spans="1:39" s="6" customFormat="1" ht="89.25" x14ac:dyDescent="0.2">
      <c r="A160" s="11">
        <v>211</v>
      </c>
      <c r="B160" s="43" t="str">
        <f t="shared" si="75"/>
        <v>ok</v>
      </c>
      <c r="C160" s="39" t="s">
        <v>318</v>
      </c>
      <c r="D160" s="73" t="s">
        <v>549</v>
      </c>
      <c r="E160" s="73" t="s">
        <v>550</v>
      </c>
      <c r="F160" s="85" t="s">
        <v>551</v>
      </c>
      <c r="G160" s="36"/>
      <c r="H160" s="36" t="s">
        <v>434</v>
      </c>
      <c r="I160" s="73" t="s">
        <v>344</v>
      </c>
      <c r="J160" s="73" t="s">
        <v>320</v>
      </c>
      <c r="K160" s="73" t="s">
        <v>554</v>
      </c>
      <c r="L160" s="35" t="s">
        <v>580</v>
      </c>
      <c r="M160" s="36" t="s">
        <v>347</v>
      </c>
      <c r="N160" s="36"/>
      <c r="O160" s="36" t="s">
        <v>435</v>
      </c>
      <c r="P160" s="47" t="s">
        <v>553</v>
      </c>
      <c r="Q160" s="60"/>
      <c r="R160" s="67" t="str">
        <f t="shared" si="90"/>
        <v>ok</v>
      </c>
      <c r="S160" s="67" t="str">
        <f t="shared" si="91"/>
        <v>ok</v>
      </c>
      <c r="T160" s="67" t="str">
        <f t="shared" si="92"/>
        <v>ok</v>
      </c>
      <c r="U160" s="67" t="str">
        <f t="shared" si="93"/>
        <v>ok</v>
      </c>
      <c r="V160" s="67" t="str">
        <f t="shared" si="94"/>
        <v>ok</v>
      </c>
      <c r="W160" s="67" t="str">
        <f t="shared" si="95"/>
        <v>ok</v>
      </c>
      <c r="X160" s="67" t="str">
        <f t="shared" si="96"/>
        <v>ok</v>
      </c>
      <c r="Y160" s="67" t="str">
        <f t="shared" si="97"/>
        <v>ok</v>
      </c>
      <c r="Z160" s="67" t="str">
        <f t="shared" si="84"/>
        <v>ok</v>
      </c>
      <c r="AA160" s="67" t="str">
        <f t="shared" si="85"/>
        <v>ok</v>
      </c>
      <c r="AB160" s="67" t="str">
        <f t="shared" si="98"/>
        <v>ok</v>
      </c>
      <c r="AC160" s="67" t="str">
        <f t="shared" si="99"/>
        <v>ok</v>
      </c>
      <c r="AD160" s="67" t="str">
        <f t="shared" si="100"/>
        <v>ok</v>
      </c>
      <c r="AE160" s="67" t="str">
        <f t="shared" si="101"/>
        <v>ok</v>
      </c>
      <c r="AF160" s="5"/>
      <c r="AG160" s="10"/>
      <c r="AH160" s="10"/>
      <c r="AI160" s="10"/>
      <c r="AJ160" s="12" t="s">
        <v>5</v>
      </c>
      <c r="AK160" s="25"/>
      <c r="AL160" s="25"/>
      <c r="AM160" s="25"/>
    </row>
    <row r="161" spans="1:39" s="6" customFormat="1" ht="89.25" x14ac:dyDescent="0.2">
      <c r="A161" s="11">
        <v>212</v>
      </c>
      <c r="B161" s="43" t="str">
        <f t="shared" si="75"/>
        <v>ok</v>
      </c>
      <c r="C161" s="39" t="s">
        <v>318</v>
      </c>
      <c r="D161" s="73" t="s">
        <v>555</v>
      </c>
      <c r="E161" s="73" t="s">
        <v>287</v>
      </c>
      <c r="F161" s="85" t="s">
        <v>556</v>
      </c>
      <c r="G161" s="36"/>
      <c r="H161" s="36" t="s">
        <v>434</v>
      </c>
      <c r="I161" s="73" t="s">
        <v>557</v>
      </c>
      <c r="J161" s="73" t="s">
        <v>320</v>
      </c>
      <c r="K161" s="73" t="s">
        <v>558</v>
      </c>
      <c r="L161" s="35" t="s">
        <v>559</v>
      </c>
      <c r="M161" s="36" t="s">
        <v>347</v>
      </c>
      <c r="N161" s="36"/>
      <c r="O161" s="36" t="s">
        <v>435</v>
      </c>
      <c r="P161" s="47" t="s">
        <v>553</v>
      </c>
      <c r="Q161" s="60"/>
      <c r="R161" s="67" t="str">
        <f t="shared" si="90"/>
        <v>ok</v>
      </c>
      <c r="S161" s="67" t="str">
        <f t="shared" si="91"/>
        <v>ok</v>
      </c>
      <c r="T161" s="67" t="str">
        <f t="shared" si="92"/>
        <v>ok</v>
      </c>
      <c r="U161" s="67" t="str">
        <f t="shared" si="93"/>
        <v>ok</v>
      </c>
      <c r="V161" s="67" t="str">
        <f t="shared" si="94"/>
        <v>ok</v>
      </c>
      <c r="W161" s="67" t="str">
        <f t="shared" si="95"/>
        <v>ok</v>
      </c>
      <c r="X161" s="67" t="str">
        <f t="shared" si="96"/>
        <v>ok</v>
      </c>
      <c r="Y161" s="67" t="str">
        <f t="shared" si="97"/>
        <v>ok</v>
      </c>
      <c r="Z161" s="67" t="str">
        <f t="shared" si="84"/>
        <v>ok</v>
      </c>
      <c r="AA161" s="67" t="str">
        <f t="shared" si="85"/>
        <v>ok</v>
      </c>
      <c r="AB161" s="67" t="str">
        <f t="shared" si="98"/>
        <v>ok</v>
      </c>
      <c r="AC161" s="67" t="str">
        <f t="shared" si="99"/>
        <v>ok</v>
      </c>
      <c r="AD161" s="67" t="str">
        <f t="shared" si="100"/>
        <v>ok</v>
      </c>
      <c r="AE161" s="67" t="str">
        <f t="shared" si="101"/>
        <v>ok</v>
      </c>
      <c r="AF161" s="5"/>
      <c r="AG161" s="10"/>
      <c r="AH161" s="10"/>
      <c r="AI161" s="10"/>
      <c r="AJ161" s="12" t="s">
        <v>5</v>
      </c>
      <c r="AK161" s="25"/>
      <c r="AL161" s="25"/>
      <c r="AM161" s="25"/>
    </row>
    <row r="162" spans="1:39" s="6" customFormat="1" ht="51" x14ac:dyDescent="0.2">
      <c r="A162" s="11">
        <v>213</v>
      </c>
      <c r="B162" s="43" t="str">
        <f t="shared" si="75"/>
        <v>ok</v>
      </c>
      <c r="C162" s="39" t="s">
        <v>318</v>
      </c>
      <c r="D162" s="73" t="s">
        <v>560</v>
      </c>
      <c r="E162" s="73" t="s">
        <v>561</v>
      </c>
      <c r="F162" s="85" t="s">
        <v>562</v>
      </c>
      <c r="G162" s="36"/>
      <c r="H162" s="36" t="s">
        <v>434</v>
      </c>
      <c r="I162" s="73" t="s">
        <v>321</v>
      </c>
      <c r="J162" s="73" t="s">
        <v>320</v>
      </c>
      <c r="K162" s="73" t="s">
        <v>563</v>
      </c>
      <c r="L162" s="35" t="s">
        <v>582</v>
      </c>
      <c r="M162" s="36" t="s">
        <v>347</v>
      </c>
      <c r="N162" s="36"/>
      <c r="O162" s="36" t="s">
        <v>435</v>
      </c>
      <c r="P162" s="47" t="s">
        <v>436</v>
      </c>
      <c r="Q162" s="60"/>
      <c r="R162" s="67" t="str">
        <f t="shared" si="90"/>
        <v>ok</v>
      </c>
      <c r="S162" s="67" t="str">
        <f t="shared" si="91"/>
        <v>ok</v>
      </c>
      <c r="T162" s="67" t="str">
        <f t="shared" si="92"/>
        <v>ok</v>
      </c>
      <c r="U162" s="67" t="str">
        <f t="shared" si="93"/>
        <v>ok</v>
      </c>
      <c r="V162" s="67" t="str">
        <f t="shared" si="94"/>
        <v>ok</v>
      </c>
      <c r="W162" s="67" t="str">
        <f t="shared" si="95"/>
        <v>ok</v>
      </c>
      <c r="X162" s="67" t="str">
        <f t="shared" si="96"/>
        <v>ok</v>
      </c>
      <c r="Y162" s="67" t="str">
        <f t="shared" si="97"/>
        <v>ok</v>
      </c>
      <c r="Z162" s="67" t="str">
        <f t="shared" si="84"/>
        <v>ok</v>
      </c>
      <c r="AA162" s="67" t="str">
        <f t="shared" si="85"/>
        <v>ok</v>
      </c>
      <c r="AB162" s="67" t="str">
        <f t="shared" si="98"/>
        <v>ok</v>
      </c>
      <c r="AC162" s="67" t="str">
        <f t="shared" si="99"/>
        <v>ok</v>
      </c>
      <c r="AD162" s="67" t="str">
        <f t="shared" si="100"/>
        <v>ok</v>
      </c>
      <c r="AE162" s="67" t="str">
        <f t="shared" si="101"/>
        <v>ok</v>
      </c>
      <c r="AF162" s="5"/>
      <c r="AG162" s="10"/>
      <c r="AH162" s="10"/>
      <c r="AI162" s="10"/>
      <c r="AJ162" s="12" t="s">
        <v>5</v>
      </c>
      <c r="AK162" s="25"/>
      <c r="AL162" s="25"/>
      <c r="AM162" s="25"/>
    </row>
    <row r="163" spans="1:39" s="6" customFormat="1" ht="76.5" x14ac:dyDescent="0.2">
      <c r="A163" s="11">
        <v>214</v>
      </c>
      <c r="B163" s="43" t="str">
        <f t="shared" si="75"/>
        <v>ok</v>
      </c>
      <c r="C163" s="39" t="s">
        <v>318</v>
      </c>
      <c r="D163" s="73" t="s">
        <v>564</v>
      </c>
      <c r="E163" s="73" t="s">
        <v>565</v>
      </c>
      <c r="F163" s="85" t="s">
        <v>566</v>
      </c>
      <c r="G163" s="36"/>
      <c r="H163" s="36" t="s">
        <v>434</v>
      </c>
      <c r="I163" s="73" t="s">
        <v>493</v>
      </c>
      <c r="J163" s="73" t="s">
        <v>320</v>
      </c>
      <c r="K163" s="73" t="s">
        <v>563</v>
      </c>
      <c r="L163" s="35" t="s">
        <v>583</v>
      </c>
      <c r="M163" s="36" t="s">
        <v>348</v>
      </c>
      <c r="N163" s="36"/>
      <c r="O163" s="36" t="s">
        <v>435</v>
      </c>
      <c r="P163" s="47" t="s">
        <v>567</v>
      </c>
      <c r="Q163" s="60"/>
      <c r="R163" s="67" t="str">
        <f t="shared" si="90"/>
        <v>ok</v>
      </c>
      <c r="S163" s="67" t="str">
        <f t="shared" si="91"/>
        <v>ok</v>
      </c>
      <c r="T163" s="67" t="str">
        <f t="shared" si="92"/>
        <v>ok</v>
      </c>
      <c r="U163" s="67" t="str">
        <f t="shared" si="93"/>
        <v>ok</v>
      </c>
      <c r="V163" s="67" t="str">
        <f t="shared" si="94"/>
        <v>ok</v>
      </c>
      <c r="W163" s="67" t="str">
        <f t="shared" si="95"/>
        <v>ok</v>
      </c>
      <c r="X163" s="67" t="str">
        <f t="shared" si="96"/>
        <v>ok</v>
      </c>
      <c r="Y163" s="67" t="str">
        <f t="shared" si="97"/>
        <v>ok</v>
      </c>
      <c r="Z163" s="67" t="str">
        <f t="shared" si="84"/>
        <v>ok</v>
      </c>
      <c r="AA163" s="67" t="str">
        <f t="shared" si="85"/>
        <v>ok</v>
      </c>
      <c r="AB163" s="67" t="str">
        <f t="shared" si="98"/>
        <v>ok</v>
      </c>
      <c r="AC163" s="67" t="str">
        <f t="shared" si="99"/>
        <v>ok</v>
      </c>
      <c r="AD163" s="67" t="str">
        <f t="shared" si="100"/>
        <v>ok</v>
      </c>
      <c r="AE163" s="67" t="str">
        <f t="shared" si="101"/>
        <v>ok</v>
      </c>
      <c r="AF163" s="5"/>
      <c r="AG163" s="10"/>
      <c r="AH163" s="10"/>
      <c r="AI163" s="10"/>
      <c r="AJ163" s="12" t="s">
        <v>5</v>
      </c>
      <c r="AK163" s="25"/>
      <c r="AL163" s="25"/>
      <c r="AM163" s="25"/>
    </row>
    <row r="164" spans="1:39" s="6" customFormat="1" ht="51" x14ac:dyDescent="0.2">
      <c r="A164" s="11">
        <v>216</v>
      </c>
      <c r="B164" s="43" t="str">
        <f t="shared" si="75"/>
        <v>ok</v>
      </c>
      <c r="C164" s="39" t="s">
        <v>318</v>
      </c>
      <c r="D164" s="73" t="s">
        <v>586</v>
      </c>
      <c r="E164" s="73" t="s">
        <v>587</v>
      </c>
      <c r="F164" s="85" t="s">
        <v>588</v>
      </c>
      <c r="G164" s="36"/>
      <c r="H164" s="36" t="s">
        <v>434</v>
      </c>
      <c r="I164" s="73" t="s">
        <v>336</v>
      </c>
      <c r="J164" s="73" t="s">
        <v>320</v>
      </c>
      <c r="K164" s="73" t="s">
        <v>563</v>
      </c>
      <c r="L164" s="35" t="s">
        <v>489</v>
      </c>
      <c r="M164" s="36" t="s">
        <v>347</v>
      </c>
      <c r="N164" s="36"/>
      <c r="O164" s="36" t="s">
        <v>435</v>
      </c>
      <c r="P164" s="47" t="s">
        <v>589</v>
      </c>
      <c r="Q164" s="60"/>
      <c r="R164" s="67" t="str">
        <f t="shared" si="90"/>
        <v>ok</v>
      </c>
      <c r="S164" s="67" t="str">
        <f t="shared" si="91"/>
        <v>ok</v>
      </c>
      <c r="T164" s="67" t="str">
        <f t="shared" si="92"/>
        <v>ok</v>
      </c>
      <c r="U164" s="67" t="str">
        <f t="shared" si="93"/>
        <v>ok</v>
      </c>
      <c r="V164" s="67" t="str">
        <f t="shared" si="94"/>
        <v>ok</v>
      </c>
      <c r="W164" s="67" t="str">
        <f t="shared" si="95"/>
        <v>ok</v>
      </c>
      <c r="X164" s="67" t="str">
        <f t="shared" si="96"/>
        <v>ok</v>
      </c>
      <c r="Y164" s="67" t="str">
        <f t="shared" si="97"/>
        <v>ok</v>
      </c>
      <c r="Z164" s="67" t="str">
        <f t="shared" si="84"/>
        <v>ok</v>
      </c>
      <c r="AA164" s="67" t="str">
        <f t="shared" si="85"/>
        <v>ok</v>
      </c>
      <c r="AB164" s="67" t="str">
        <f t="shared" si="98"/>
        <v>ok</v>
      </c>
      <c r="AC164" s="67" t="str">
        <f t="shared" si="99"/>
        <v>ok</v>
      </c>
      <c r="AD164" s="67" t="str">
        <f t="shared" si="100"/>
        <v>ok</v>
      </c>
      <c r="AE164" s="67" t="str">
        <f t="shared" si="101"/>
        <v>ok</v>
      </c>
      <c r="AF164" s="5"/>
      <c r="AG164" s="10"/>
      <c r="AH164" s="10"/>
      <c r="AI164" s="10"/>
      <c r="AJ164" s="12" t="s">
        <v>5</v>
      </c>
      <c r="AK164" s="25"/>
      <c r="AL164" s="25"/>
      <c r="AM164" s="25"/>
    </row>
    <row r="165" spans="1:39" s="6" customFormat="1" ht="76.5" x14ac:dyDescent="0.2">
      <c r="A165" s="11">
        <v>217</v>
      </c>
      <c r="B165" s="43" t="str">
        <f t="shared" si="75"/>
        <v>ok</v>
      </c>
      <c r="C165" s="39" t="s">
        <v>318</v>
      </c>
      <c r="D165" s="73" t="s">
        <v>590</v>
      </c>
      <c r="E165" s="73" t="s">
        <v>591</v>
      </c>
      <c r="F165" s="85" t="s">
        <v>597</v>
      </c>
      <c r="G165" s="36"/>
      <c r="H165" s="36" t="s">
        <v>434</v>
      </c>
      <c r="I165" s="73" t="s">
        <v>442</v>
      </c>
      <c r="J165" s="73" t="s">
        <v>320</v>
      </c>
      <c r="K165" s="73" t="s">
        <v>563</v>
      </c>
      <c r="L165" s="35" t="s">
        <v>592</v>
      </c>
      <c r="M165" s="36" t="s">
        <v>348</v>
      </c>
      <c r="N165" s="36"/>
      <c r="O165" s="36" t="s">
        <v>435</v>
      </c>
      <c r="P165" s="47" t="s">
        <v>593</v>
      </c>
      <c r="Q165" s="60"/>
      <c r="R165" s="67" t="str">
        <f t="shared" si="90"/>
        <v>ok</v>
      </c>
      <c r="S165" s="67" t="str">
        <f t="shared" si="91"/>
        <v>ok</v>
      </c>
      <c r="T165" s="67" t="str">
        <f t="shared" si="92"/>
        <v>ok</v>
      </c>
      <c r="U165" s="67" t="str">
        <f t="shared" si="93"/>
        <v>ok</v>
      </c>
      <c r="V165" s="67" t="str">
        <f t="shared" si="94"/>
        <v>ok</v>
      </c>
      <c r="W165" s="67" t="str">
        <f t="shared" si="95"/>
        <v>ok</v>
      </c>
      <c r="X165" s="67" t="str">
        <f t="shared" si="96"/>
        <v>ok</v>
      </c>
      <c r="Y165" s="67" t="str">
        <f t="shared" si="97"/>
        <v>ok</v>
      </c>
      <c r="Z165" s="67" t="str">
        <f t="shared" si="84"/>
        <v>ok</v>
      </c>
      <c r="AA165" s="67" t="str">
        <f t="shared" si="85"/>
        <v>ok</v>
      </c>
      <c r="AB165" s="67" t="str">
        <f t="shared" si="98"/>
        <v>ok</v>
      </c>
      <c r="AC165" s="67" t="str">
        <f t="shared" si="99"/>
        <v>ok</v>
      </c>
      <c r="AD165" s="67" t="str">
        <f t="shared" si="100"/>
        <v>ok</v>
      </c>
      <c r="AE165" s="67" t="str">
        <f t="shared" si="101"/>
        <v>ok</v>
      </c>
      <c r="AF165" s="5"/>
      <c r="AG165" s="10"/>
      <c r="AH165" s="10"/>
      <c r="AI165" s="10"/>
      <c r="AJ165" s="12" t="s">
        <v>5</v>
      </c>
      <c r="AK165" s="25"/>
      <c r="AL165" s="25"/>
      <c r="AM165" s="25"/>
    </row>
    <row r="166" spans="1:39" s="6" customFormat="1" ht="51" x14ac:dyDescent="0.2">
      <c r="A166" s="11">
        <v>218</v>
      </c>
      <c r="B166" s="43" t="str">
        <f t="shared" si="75"/>
        <v>ok</v>
      </c>
      <c r="C166" s="39" t="s">
        <v>318</v>
      </c>
      <c r="D166" s="73" t="s">
        <v>590</v>
      </c>
      <c r="E166" s="73" t="s">
        <v>594</v>
      </c>
      <c r="F166" s="85" t="s">
        <v>597</v>
      </c>
      <c r="G166" s="36"/>
      <c r="H166" s="36" t="s">
        <v>434</v>
      </c>
      <c r="I166" s="73" t="s">
        <v>442</v>
      </c>
      <c r="J166" s="73" t="s">
        <v>320</v>
      </c>
      <c r="K166" s="73" t="s">
        <v>563</v>
      </c>
      <c r="L166" s="35" t="s">
        <v>595</v>
      </c>
      <c r="M166" s="36" t="s">
        <v>348</v>
      </c>
      <c r="N166" s="36"/>
      <c r="O166" s="36" t="s">
        <v>435</v>
      </c>
      <c r="P166" s="47" t="s">
        <v>596</v>
      </c>
      <c r="Q166" s="60"/>
      <c r="R166" s="67" t="str">
        <f t="shared" si="90"/>
        <v>ok</v>
      </c>
      <c r="S166" s="67" t="str">
        <f t="shared" si="91"/>
        <v>ok</v>
      </c>
      <c r="T166" s="67" t="str">
        <f t="shared" si="92"/>
        <v>ok</v>
      </c>
      <c r="U166" s="67" t="str">
        <f t="shared" si="93"/>
        <v>ok</v>
      </c>
      <c r="V166" s="67" t="str">
        <f t="shared" si="94"/>
        <v>ok</v>
      </c>
      <c r="W166" s="67" t="str">
        <f t="shared" si="95"/>
        <v>ok</v>
      </c>
      <c r="X166" s="67" t="str">
        <f t="shared" si="96"/>
        <v>ok</v>
      </c>
      <c r="Y166" s="67" t="str">
        <f t="shared" si="97"/>
        <v>ok</v>
      </c>
      <c r="Z166" s="67" t="str">
        <f t="shared" si="84"/>
        <v>ok</v>
      </c>
      <c r="AA166" s="67" t="str">
        <f t="shared" si="85"/>
        <v>ok</v>
      </c>
      <c r="AB166" s="67" t="str">
        <f t="shared" si="98"/>
        <v>ok</v>
      </c>
      <c r="AC166" s="67" t="str">
        <f t="shared" si="99"/>
        <v>ok</v>
      </c>
      <c r="AD166" s="67" t="str">
        <f t="shared" si="100"/>
        <v>ok</v>
      </c>
      <c r="AE166" s="67" t="str">
        <f t="shared" si="101"/>
        <v>ok</v>
      </c>
      <c r="AF166" s="5"/>
      <c r="AG166" s="10"/>
      <c r="AH166" s="10"/>
      <c r="AI166" s="10"/>
      <c r="AJ166" s="12" t="s">
        <v>5</v>
      </c>
      <c r="AK166" s="25"/>
      <c r="AL166" s="25"/>
      <c r="AM166" s="25"/>
    </row>
    <row r="167" spans="1:39" s="6" customFormat="1" ht="38.25" x14ac:dyDescent="0.2">
      <c r="A167" s="11">
        <v>219</v>
      </c>
      <c r="B167" s="43" t="str">
        <f t="shared" si="75"/>
        <v>ok</v>
      </c>
      <c r="C167" s="39" t="s">
        <v>318</v>
      </c>
      <c r="D167" s="73" t="s">
        <v>159</v>
      </c>
      <c r="E167" s="73" t="s">
        <v>160</v>
      </c>
      <c r="F167" s="85" t="s">
        <v>161</v>
      </c>
      <c r="G167" s="36"/>
      <c r="H167" s="36" t="s">
        <v>434</v>
      </c>
      <c r="I167" s="73" t="s">
        <v>336</v>
      </c>
      <c r="J167" s="73" t="s">
        <v>320</v>
      </c>
      <c r="K167" s="73" t="s">
        <v>563</v>
      </c>
      <c r="L167" s="35" t="s">
        <v>598</v>
      </c>
      <c r="M167" s="36" t="s">
        <v>348</v>
      </c>
      <c r="N167" s="36"/>
      <c r="O167" s="36" t="s">
        <v>435</v>
      </c>
      <c r="P167" s="47" t="s">
        <v>563</v>
      </c>
      <c r="Q167" s="60"/>
      <c r="R167" s="67" t="str">
        <f t="shared" si="90"/>
        <v>ok</v>
      </c>
      <c r="S167" s="67" t="str">
        <f t="shared" si="91"/>
        <v>ok</v>
      </c>
      <c r="T167" s="67" t="str">
        <f t="shared" si="92"/>
        <v>ok</v>
      </c>
      <c r="U167" s="67" t="str">
        <f t="shared" si="93"/>
        <v>ok</v>
      </c>
      <c r="V167" s="67" t="str">
        <f t="shared" si="94"/>
        <v>ok</v>
      </c>
      <c r="W167" s="67" t="str">
        <f t="shared" si="95"/>
        <v>ok</v>
      </c>
      <c r="X167" s="67" t="str">
        <f t="shared" si="96"/>
        <v>ok</v>
      </c>
      <c r="Y167" s="67" t="str">
        <f t="shared" si="97"/>
        <v>ok</v>
      </c>
      <c r="Z167" s="67" t="str">
        <f t="shared" si="84"/>
        <v>ok</v>
      </c>
      <c r="AA167" s="67" t="str">
        <f t="shared" si="85"/>
        <v>ok</v>
      </c>
      <c r="AB167" s="67" t="str">
        <f t="shared" si="98"/>
        <v>ok</v>
      </c>
      <c r="AC167" s="67" t="str">
        <f t="shared" si="99"/>
        <v>ok</v>
      </c>
      <c r="AD167" s="67" t="str">
        <f t="shared" si="100"/>
        <v>ok</v>
      </c>
      <c r="AE167" s="67" t="str">
        <f t="shared" si="101"/>
        <v>ok</v>
      </c>
      <c r="AF167" s="5"/>
      <c r="AG167" s="10"/>
      <c r="AH167" s="10"/>
      <c r="AI167" s="10"/>
      <c r="AJ167" s="12" t="s">
        <v>5</v>
      </c>
      <c r="AK167" s="25"/>
      <c r="AL167" s="25"/>
      <c r="AM167" s="25"/>
    </row>
    <row r="168" spans="1:39" s="6" customFormat="1" ht="25.5" x14ac:dyDescent="0.2">
      <c r="A168" s="11">
        <v>220</v>
      </c>
      <c r="B168" s="43" t="str">
        <f t="shared" si="75"/>
        <v/>
      </c>
      <c r="C168" s="39"/>
      <c r="D168" s="73"/>
      <c r="E168" s="73"/>
      <c r="F168" s="73"/>
      <c r="G168" s="36"/>
      <c r="H168" s="36"/>
      <c r="I168" s="73"/>
      <c r="J168" s="73"/>
      <c r="K168" s="73"/>
      <c r="L168" s="35"/>
      <c r="M168" s="36"/>
      <c r="N168" s="36"/>
      <c r="O168" s="36"/>
      <c r="P168" s="47"/>
      <c r="Q168" s="60"/>
      <c r="R168" s="67" t="str">
        <f t="shared" si="90"/>
        <v/>
      </c>
      <c r="S168" s="67" t="str">
        <f t="shared" si="91"/>
        <v/>
      </c>
      <c r="T168" s="67" t="str">
        <f t="shared" si="92"/>
        <v/>
      </c>
      <c r="U168" s="67" t="str">
        <f t="shared" si="93"/>
        <v/>
      </c>
      <c r="V168" s="67" t="str">
        <f t="shared" si="94"/>
        <v/>
      </c>
      <c r="W168" s="67" t="str">
        <f t="shared" si="95"/>
        <v/>
      </c>
      <c r="X168" s="67" t="str">
        <f t="shared" si="96"/>
        <v/>
      </c>
      <c r="Y168" s="67" t="str">
        <f t="shared" si="97"/>
        <v/>
      </c>
      <c r="Z168" s="67" t="str">
        <f t="shared" si="84"/>
        <v/>
      </c>
      <c r="AA168" s="67" t="str">
        <f t="shared" si="85"/>
        <v/>
      </c>
      <c r="AB168" s="67" t="str">
        <f t="shared" si="98"/>
        <v/>
      </c>
      <c r="AC168" s="67" t="str">
        <f t="shared" si="99"/>
        <v/>
      </c>
      <c r="AD168" s="67" t="str">
        <f t="shared" si="100"/>
        <v/>
      </c>
      <c r="AE168" s="67" t="str">
        <f t="shared" si="101"/>
        <v/>
      </c>
      <c r="AF168" s="5"/>
      <c r="AG168" s="10"/>
      <c r="AH168" s="10"/>
      <c r="AI168" s="10"/>
      <c r="AJ168" s="12" t="s">
        <v>5</v>
      </c>
      <c r="AK168" s="25"/>
      <c r="AL168" s="25"/>
      <c r="AM168" s="25"/>
    </row>
    <row r="169" spans="1:39" s="6" customFormat="1" ht="25.5" x14ac:dyDescent="0.2">
      <c r="A169" s="11">
        <v>221</v>
      </c>
      <c r="B169" s="43" t="str">
        <f t="shared" si="75"/>
        <v/>
      </c>
      <c r="C169" s="39"/>
      <c r="D169" s="73"/>
      <c r="E169" s="73"/>
      <c r="F169" s="73"/>
      <c r="G169" s="36"/>
      <c r="H169" s="36"/>
      <c r="I169" s="73"/>
      <c r="J169" s="73"/>
      <c r="K169" s="73"/>
      <c r="L169" s="35"/>
      <c r="M169" s="36"/>
      <c r="N169" s="36"/>
      <c r="O169" s="36"/>
      <c r="P169" s="47"/>
      <c r="Q169" s="60"/>
      <c r="R169" s="67" t="str">
        <f t="shared" si="90"/>
        <v/>
      </c>
      <c r="S169" s="67" t="str">
        <f t="shared" si="91"/>
        <v/>
      </c>
      <c r="T169" s="67" t="str">
        <f t="shared" si="92"/>
        <v/>
      </c>
      <c r="U169" s="67" t="str">
        <f t="shared" si="93"/>
        <v/>
      </c>
      <c r="V169" s="67" t="str">
        <f t="shared" si="94"/>
        <v/>
      </c>
      <c r="W169" s="67" t="str">
        <f t="shared" si="95"/>
        <v/>
      </c>
      <c r="X169" s="67" t="str">
        <f t="shared" si="96"/>
        <v/>
      </c>
      <c r="Y169" s="67" t="str">
        <f t="shared" si="97"/>
        <v/>
      </c>
      <c r="Z169" s="67" t="str">
        <f t="shared" si="84"/>
        <v/>
      </c>
      <c r="AA169" s="67" t="str">
        <f t="shared" si="85"/>
        <v/>
      </c>
      <c r="AB169" s="67" t="str">
        <f t="shared" si="98"/>
        <v/>
      </c>
      <c r="AC169" s="67" t="str">
        <f t="shared" si="99"/>
        <v/>
      </c>
      <c r="AD169" s="67" t="str">
        <f t="shared" si="100"/>
        <v/>
      </c>
      <c r="AE169" s="67" t="str">
        <f t="shared" si="101"/>
        <v/>
      </c>
      <c r="AF169" s="5"/>
      <c r="AG169" s="10"/>
      <c r="AH169" s="10"/>
      <c r="AI169" s="10"/>
      <c r="AJ169" s="12" t="s">
        <v>5</v>
      </c>
      <c r="AK169" s="25"/>
      <c r="AL169" s="25"/>
      <c r="AM169" s="25"/>
    </row>
    <row r="170" spans="1:39" s="6" customFormat="1" ht="25.5" x14ac:dyDescent="0.2">
      <c r="A170" s="11">
        <v>222</v>
      </c>
      <c r="B170" s="43" t="str">
        <f t="shared" si="75"/>
        <v/>
      </c>
      <c r="C170" s="39"/>
      <c r="D170" s="73"/>
      <c r="E170" s="73"/>
      <c r="F170" s="73"/>
      <c r="G170" s="36"/>
      <c r="H170" s="36"/>
      <c r="I170" s="73"/>
      <c r="J170" s="73"/>
      <c r="K170" s="73"/>
      <c r="L170" s="35"/>
      <c r="M170" s="36"/>
      <c r="N170" s="36"/>
      <c r="O170" s="36"/>
      <c r="P170" s="47"/>
      <c r="Q170" s="60"/>
      <c r="R170" s="67" t="str">
        <f t="shared" si="90"/>
        <v/>
      </c>
      <c r="S170" s="67" t="str">
        <f t="shared" si="91"/>
        <v/>
      </c>
      <c r="T170" s="67" t="str">
        <f t="shared" si="92"/>
        <v/>
      </c>
      <c r="U170" s="67" t="str">
        <f t="shared" si="93"/>
        <v/>
      </c>
      <c r="V170" s="67" t="str">
        <f t="shared" si="94"/>
        <v/>
      </c>
      <c r="W170" s="67" t="str">
        <f t="shared" si="95"/>
        <v/>
      </c>
      <c r="X170" s="67" t="str">
        <f t="shared" si="96"/>
        <v/>
      </c>
      <c r="Y170" s="67" t="str">
        <f t="shared" si="97"/>
        <v/>
      </c>
      <c r="Z170" s="67" t="str">
        <f t="shared" si="84"/>
        <v/>
      </c>
      <c r="AA170" s="67" t="str">
        <f t="shared" si="85"/>
        <v/>
      </c>
      <c r="AB170" s="67" t="str">
        <f t="shared" si="98"/>
        <v/>
      </c>
      <c r="AC170" s="67" t="str">
        <f t="shared" si="99"/>
        <v/>
      </c>
      <c r="AD170" s="67" t="str">
        <f t="shared" si="100"/>
        <v/>
      </c>
      <c r="AE170" s="67" t="str">
        <f t="shared" si="101"/>
        <v/>
      </c>
      <c r="AF170" s="5"/>
      <c r="AG170" s="10"/>
      <c r="AH170" s="10"/>
      <c r="AI170" s="10"/>
      <c r="AJ170" s="12" t="s">
        <v>5</v>
      </c>
      <c r="AK170" s="25"/>
      <c r="AL170" s="25"/>
      <c r="AM170" s="25"/>
    </row>
    <row r="171" spans="1:39" s="6" customFormat="1" ht="25.5" x14ac:dyDescent="0.2">
      <c r="A171" s="11">
        <v>223</v>
      </c>
      <c r="B171" s="43" t="str">
        <f t="shared" si="75"/>
        <v/>
      </c>
      <c r="C171" s="39"/>
      <c r="D171" s="73"/>
      <c r="E171" s="73"/>
      <c r="F171" s="73"/>
      <c r="G171" s="36"/>
      <c r="H171" s="36"/>
      <c r="I171" s="73"/>
      <c r="J171" s="73"/>
      <c r="K171" s="73"/>
      <c r="L171" s="35"/>
      <c r="M171" s="36"/>
      <c r="N171" s="36"/>
      <c r="O171" s="36"/>
      <c r="P171" s="47"/>
      <c r="Q171" s="60"/>
      <c r="R171" s="67" t="str">
        <f t="shared" si="90"/>
        <v/>
      </c>
      <c r="S171" s="67" t="str">
        <f t="shared" si="91"/>
        <v/>
      </c>
      <c r="T171" s="67" t="str">
        <f t="shared" si="92"/>
        <v/>
      </c>
      <c r="U171" s="67" t="str">
        <f t="shared" si="93"/>
        <v/>
      </c>
      <c r="V171" s="67" t="str">
        <f t="shared" si="94"/>
        <v/>
      </c>
      <c r="W171" s="67" t="str">
        <f t="shared" si="95"/>
        <v/>
      </c>
      <c r="X171" s="67" t="str">
        <f t="shared" si="96"/>
        <v/>
      </c>
      <c r="Y171" s="67" t="str">
        <f t="shared" si="97"/>
        <v/>
      </c>
      <c r="Z171" s="67" t="str">
        <f t="shared" si="84"/>
        <v/>
      </c>
      <c r="AA171" s="67" t="str">
        <f t="shared" si="85"/>
        <v/>
      </c>
      <c r="AB171" s="67" t="str">
        <f t="shared" si="98"/>
        <v/>
      </c>
      <c r="AC171" s="67" t="str">
        <f t="shared" si="99"/>
        <v/>
      </c>
      <c r="AD171" s="67" t="str">
        <f t="shared" si="100"/>
        <v/>
      </c>
      <c r="AE171" s="67" t="str">
        <f t="shared" si="101"/>
        <v/>
      </c>
      <c r="AF171" s="5"/>
      <c r="AG171" s="10"/>
      <c r="AH171" s="10"/>
      <c r="AI171" s="10"/>
      <c r="AJ171" s="12" t="s">
        <v>5</v>
      </c>
      <c r="AK171" s="25"/>
      <c r="AL171" s="25"/>
      <c r="AM171" s="25"/>
    </row>
    <row r="172" spans="1:39" s="6" customFormat="1" ht="25.5" x14ac:dyDescent="0.2">
      <c r="A172" s="11">
        <v>224</v>
      </c>
      <c r="B172" s="43" t="str">
        <f t="shared" si="75"/>
        <v/>
      </c>
      <c r="C172" s="39"/>
      <c r="D172" s="73"/>
      <c r="E172" s="73"/>
      <c r="F172" s="73"/>
      <c r="G172" s="36"/>
      <c r="H172" s="36"/>
      <c r="I172" s="73"/>
      <c r="J172" s="73"/>
      <c r="K172" s="73"/>
      <c r="L172" s="35"/>
      <c r="M172" s="36"/>
      <c r="N172" s="36"/>
      <c r="O172" s="36"/>
      <c r="P172" s="47"/>
      <c r="Q172" s="60"/>
      <c r="R172" s="67" t="str">
        <f t="shared" si="90"/>
        <v/>
      </c>
      <c r="S172" s="67" t="str">
        <f t="shared" si="91"/>
        <v/>
      </c>
      <c r="T172" s="67" t="str">
        <f t="shared" si="92"/>
        <v/>
      </c>
      <c r="U172" s="67" t="str">
        <f t="shared" si="93"/>
        <v/>
      </c>
      <c r="V172" s="67" t="str">
        <f t="shared" si="94"/>
        <v/>
      </c>
      <c r="W172" s="67" t="str">
        <f t="shared" si="95"/>
        <v/>
      </c>
      <c r="X172" s="67" t="str">
        <f t="shared" si="96"/>
        <v/>
      </c>
      <c r="Y172" s="67" t="str">
        <f t="shared" si="97"/>
        <v/>
      </c>
      <c r="Z172" s="67" t="str">
        <f t="shared" si="84"/>
        <v/>
      </c>
      <c r="AA172" s="67" t="str">
        <f t="shared" si="85"/>
        <v/>
      </c>
      <c r="AB172" s="67" t="str">
        <f t="shared" si="98"/>
        <v/>
      </c>
      <c r="AC172" s="67" t="str">
        <f t="shared" si="99"/>
        <v/>
      </c>
      <c r="AD172" s="67" t="str">
        <f t="shared" si="100"/>
        <v/>
      </c>
      <c r="AE172" s="67" t="str">
        <f t="shared" si="101"/>
        <v/>
      </c>
      <c r="AF172" s="5"/>
      <c r="AG172" s="10"/>
      <c r="AH172" s="10"/>
      <c r="AI172" s="10"/>
      <c r="AJ172" s="12" t="s">
        <v>5</v>
      </c>
      <c r="AK172" s="25"/>
      <c r="AL172" s="25"/>
      <c r="AM172" s="25"/>
    </row>
    <row r="173" spans="1:39" s="6" customFormat="1" ht="25.5" x14ac:dyDescent="0.2">
      <c r="A173" s="11">
        <v>225</v>
      </c>
      <c r="B173" s="43" t="str">
        <f t="shared" si="75"/>
        <v/>
      </c>
      <c r="C173" s="39"/>
      <c r="D173" s="73"/>
      <c r="E173" s="73"/>
      <c r="F173" s="73"/>
      <c r="G173" s="36"/>
      <c r="H173" s="36"/>
      <c r="I173" s="73"/>
      <c r="J173" s="73"/>
      <c r="K173" s="73"/>
      <c r="L173" s="35"/>
      <c r="M173" s="36"/>
      <c r="N173" s="36"/>
      <c r="O173" s="36"/>
      <c r="P173" s="47"/>
      <c r="Q173" s="60"/>
      <c r="R173" s="67" t="str">
        <f t="shared" si="90"/>
        <v/>
      </c>
      <c r="S173" s="67" t="str">
        <f t="shared" si="91"/>
        <v/>
      </c>
      <c r="T173" s="67" t="str">
        <f t="shared" si="92"/>
        <v/>
      </c>
      <c r="U173" s="67" t="str">
        <f t="shared" si="93"/>
        <v/>
      </c>
      <c r="V173" s="67" t="str">
        <f t="shared" si="94"/>
        <v/>
      </c>
      <c r="W173" s="67" t="str">
        <f t="shared" si="95"/>
        <v/>
      </c>
      <c r="X173" s="67" t="str">
        <f t="shared" si="96"/>
        <v/>
      </c>
      <c r="Y173" s="67" t="str">
        <f t="shared" si="97"/>
        <v/>
      </c>
      <c r="Z173" s="67" t="str">
        <f t="shared" si="84"/>
        <v/>
      </c>
      <c r="AA173" s="67" t="str">
        <f t="shared" si="85"/>
        <v/>
      </c>
      <c r="AB173" s="67" t="str">
        <f t="shared" si="98"/>
        <v/>
      </c>
      <c r="AC173" s="67" t="str">
        <f t="shared" si="99"/>
        <v/>
      </c>
      <c r="AD173" s="67" t="str">
        <f t="shared" si="100"/>
        <v/>
      </c>
      <c r="AE173" s="67" t="str">
        <f t="shared" si="101"/>
        <v/>
      </c>
      <c r="AF173" s="5"/>
      <c r="AG173" s="10"/>
      <c r="AH173" s="10"/>
      <c r="AI173" s="10"/>
      <c r="AJ173" s="12" t="s">
        <v>5</v>
      </c>
      <c r="AK173" s="25"/>
      <c r="AL173" s="25"/>
      <c r="AM173" s="25"/>
    </row>
    <row r="174" spans="1:39" s="6" customFormat="1" ht="25.5" x14ac:dyDescent="0.2">
      <c r="A174" s="11">
        <v>226</v>
      </c>
      <c r="B174" s="43" t="str">
        <f t="shared" si="75"/>
        <v/>
      </c>
      <c r="C174" s="39"/>
      <c r="D174" s="73"/>
      <c r="E174" s="73"/>
      <c r="F174" s="73"/>
      <c r="G174" s="36"/>
      <c r="H174" s="36"/>
      <c r="I174" s="73"/>
      <c r="J174" s="73"/>
      <c r="K174" s="73"/>
      <c r="L174" s="35"/>
      <c r="M174" s="36"/>
      <c r="N174" s="36"/>
      <c r="O174" s="36"/>
      <c r="P174" s="47"/>
      <c r="Q174" s="60"/>
      <c r="R174" s="67" t="str">
        <f t="shared" si="90"/>
        <v/>
      </c>
      <c r="S174" s="67" t="str">
        <f t="shared" si="91"/>
        <v/>
      </c>
      <c r="T174" s="67" t="str">
        <f t="shared" si="92"/>
        <v/>
      </c>
      <c r="U174" s="67" t="str">
        <f t="shared" si="93"/>
        <v/>
      </c>
      <c r="V174" s="67" t="str">
        <f t="shared" si="94"/>
        <v/>
      </c>
      <c r="W174" s="67" t="str">
        <f t="shared" si="95"/>
        <v/>
      </c>
      <c r="X174" s="67" t="str">
        <f t="shared" si="96"/>
        <v/>
      </c>
      <c r="Y174" s="67" t="str">
        <f t="shared" si="97"/>
        <v/>
      </c>
      <c r="Z174" s="67" t="str">
        <f t="shared" si="84"/>
        <v/>
      </c>
      <c r="AA174" s="67" t="str">
        <f t="shared" si="85"/>
        <v/>
      </c>
      <c r="AB174" s="67" t="str">
        <f t="shared" si="98"/>
        <v/>
      </c>
      <c r="AC174" s="67" t="str">
        <f t="shared" si="99"/>
        <v/>
      </c>
      <c r="AD174" s="67" t="str">
        <f t="shared" si="100"/>
        <v/>
      </c>
      <c r="AE174" s="67" t="str">
        <f t="shared" si="101"/>
        <v/>
      </c>
      <c r="AF174" s="5"/>
      <c r="AG174" s="10"/>
      <c r="AH174" s="10"/>
      <c r="AI174" s="10"/>
      <c r="AJ174" s="12" t="s">
        <v>5</v>
      </c>
      <c r="AK174" s="25"/>
      <c r="AL174" s="25"/>
      <c r="AM174" s="25"/>
    </row>
    <row r="175" spans="1:39" s="6" customFormat="1" ht="25.5" x14ac:dyDescent="0.2">
      <c r="A175" s="11">
        <v>227</v>
      </c>
      <c r="B175" s="43" t="str">
        <f t="shared" si="75"/>
        <v/>
      </c>
      <c r="C175" s="39"/>
      <c r="D175" s="73"/>
      <c r="E175" s="73"/>
      <c r="F175" s="73"/>
      <c r="G175" s="36"/>
      <c r="H175" s="36"/>
      <c r="I175" s="73"/>
      <c r="J175" s="73"/>
      <c r="K175" s="73"/>
      <c r="L175" s="35"/>
      <c r="M175" s="36"/>
      <c r="N175" s="36"/>
      <c r="O175" s="36"/>
      <c r="P175" s="47"/>
      <c r="Q175" s="60"/>
      <c r="R175" s="67" t="str">
        <f t="shared" si="90"/>
        <v/>
      </c>
      <c r="S175" s="67" t="str">
        <f t="shared" si="91"/>
        <v/>
      </c>
      <c r="T175" s="67" t="str">
        <f t="shared" si="92"/>
        <v/>
      </c>
      <c r="U175" s="67" t="str">
        <f t="shared" si="93"/>
        <v/>
      </c>
      <c r="V175" s="67" t="str">
        <f t="shared" si="94"/>
        <v/>
      </c>
      <c r="W175" s="67" t="str">
        <f t="shared" si="95"/>
        <v/>
      </c>
      <c r="X175" s="67" t="str">
        <f t="shared" si="96"/>
        <v/>
      </c>
      <c r="Y175" s="67" t="str">
        <f t="shared" si="97"/>
        <v/>
      </c>
      <c r="Z175" s="67" t="str">
        <f t="shared" si="84"/>
        <v/>
      </c>
      <c r="AA175" s="67" t="str">
        <f t="shared" si="85"/>
        <v/>
      </c>
      <c r="AB175" s="67" t="str">
        <f t="shared" si="98"/>
        <v/>
      </c>
      <c r="AC175" s="67" t="str">
        <f t="shared" si="99"/>
        <v/>
      </c>
      <c r="AD175" s="67" t="str">
        <f t="shared" si="100"/>
        <v/>
      </c>
      <c r="AE175" s="67" t="str">
        <f t="shared" si="101"/>
        <v/>
      </c>
      <c r="AF175" s="5"/>
      <c r="AG175" s="10"/>
      <c r="AH175" s="10"/>
      <c r="AI175" s="10"/>
      <c r="AJ175" s="12" t="s">
        <v>5</v>
      </c>
      <c r="AK175" s="25"/>
      <c r="AL175" s="25"/>
      <c r="AM175" s="25"/>
    </row>
    <row r="176" spans="1:39" s="6" customFormat="1" ht="25.5" x14ac:dyDescent="0.2">
      <c r="A176" s="11">
        <v>228</v>
      </c>
      <c r="B176" s="43" t="str">
        <f t="shared" si="75"/>
        <v/>
      </c>
      <c r="C176" s="39"/>
      <c r="D176" s="73"/>
      <c r="E176" s="73"/>
      <c r="F176" s="73"/>
      <c r="G176" s="36"/>
      <c r="H176" s="36"/>
      <c r="I176" s="73"/>
      <c r="J176" s="73"/>
      <c r="K176" s="73"/>
      <c r="L176" s="35"/>
      <c r="M176" s="36"/>
      <c r="N176" s="36"/>
      <c r="O176" s="36"/>
      <c r="P176" s="47"/>
      <c r="Q176" s="60"/>
      <c r="R176" s="67" t="str">
        <f t="shared" si="90"/>
        <v/>
      </c>
      <c r="S176" s="67" t="str">
        <f t="shared" si="91"/>
        <v/>
      </c>
      <c r="T176" s="67" t="str">
        <f t="shared" si="92"/>
        <v/>
      </c>
      <c r="U176" s="67" t="str">
        <f t="shared" si="93"/>
        <v/>
      </c>
      <c r="V176" s="67" t="str">
        <f t="shared" si="94"/>
        <v/>
      </c>
      <c r="W176" s="67" t="str">
        <f t="shared" si="95"/>
        <v/>
      </c>
      <c r="X176" s="67" t="str">
        <f t="shared" si="96"/>
        <v/>
      </c>
      <c r="Y176" s="67" t="str">
        <f t="shared" si="97"/>
        <v/>
      </c>
      <c r="Z176" s="67" t="str">
        <f t="shared" si="84"/>
        <v/>
      </c>
      <c r="AA176" s="67" t="str">
        <f t="shared" si="85"/>
        <v/>
      </c>
      <c r="AB176" s="67" t="str">
        <f t="shared" si="98"/>
        <v/>
      </c>
      <c r="AC176" s="67" t="str">
        <f t="shared" si="99"/>
        <v/>
      </c>
      <c r="AD176" s="67" t="str">
        <f t="shared" si="100"/>
        <v/>
      </c>
      <c r="AE176" s="67" t="str">
        <f t="shared" si="101"/>
        <v/>
      </c>
      <c r="AF176" s="5"/>
      <c r="AG176" s="10"/>
      <c r="AH176" s="10"/>
      <c r="AI176" s="10"/>
      <c r="AJ176" s="12" t="s">
        <v>5</v>
      </c>
      <c r="AK176" s="25"/>
      <c r="AL176" s="25"/>
      <c r="AM176" s="25"/>
    </row>
    <row r="177" spans="1:39" s="6" customFormat="1" ht="25.5" x14ac:dyDescent="0.2">
      <c r="A177" s="11">
        <v>229</v>
      </c>
      <c r="B177" s="43" t="str">
        <f t="shared" si="75"/>
        <v/>
      </c>
      <c r="C177" s="39"/>
      <c r="D177" s="73"/>
      <c r="E177" s="73"/>
      <c r="F177" s="73"/>
      <c r="G177" s="36"/>
      <c r="H177" s="36"/>
      <c r="I177" s="73"/>
      <c r="J177" s="73"/>
      <c r="K177" s="73"/>
      <c r="L177" s="35"/>
      <c r="M177" s="36"/>
      <c r="N177" s="36"/>
      <c r="O177" s="36"/>
      <c r="P177" s="47"/>
      <c r="Q177" s="60"/>
      <c r="R177" s="67" t="str">
        <f t="shared" si="90"/>
        <v/>
      </c>
      <c r="S177" s="67" t="str">
        <f t="shared" si="91"/>
        <v/>
      </c>
      <c r="T177" s="67" t="str">
        <f t="shared" si="92"/>
        <v/>
      </c>
      <c r="U177" s="67" t="str">
        <f t="shared" si="93"/>
        <v/>
      </c>
      <c r="V177" s="67" t="str">
        <f t="shared" si="94"/>
        <v/>
      </c>
      <c r="W177" s="67" t="str">
        <f t="shared" si="95"/>
        <v/>
      </c>
      <c r="X177" s="67" t="str">
        <f t="shared" si="96"/>
        <v/>
      </c>
      <c r="Y177" s="67" t="str">
        <f t="shared" si="97"/>
        <v/>
      </c>
      <c r="Z177" s="67" t="str">
        <f t="shared" si="84"/>
        <v/>
      </c>
      <c r="AA177" s="67" t="str">
        <f t="shared" si="85"/>
        <v/>
      </c>
      <c r="AB177" s="67" t="str">
        <f t="shared" si="98"/>
        <v/>
      </c>
      <c r="AC177" s="67" t="str">
        <f t="shared" si="99"/>
        <v/>
      </c>
      <c r="AD177" s="67" t="str">
        <f t="shared" si="100"/>
        <v/>
      </c>
      <c r="AE177" s="67" t="str">
        <f t="shared" si="101"/>
        <v/>
      </c>
      <c r="AF177" s="5"/>
      <c r="AG177" s="10"/>
      <c r="AH177" s="10"/>
      <c r="AI177" s="10"/>
      <c r="AJ177" s="12" t="s">
        <v>5</v>
      </c>
      <c r="AK177" s="25"/>
      <c r="AL177" s="25"/>
      <c r="AM177" s="25"/>
    </row>
    <row r="178" spans="1:39" s="6" customFormat="1" ht="25.5" x14ac:dyDescent="0.2">
      <c r="A178" s="11">
        <v>230</v>
      </c>
      <c r="B178" s="43" t="str">
        <f t="shared" si="75"/>
        <v/>
      </c>
      <c r="C178" s="39"/>
      <c r="D178" s="73"/>
      <c r="E178" s="73"/>
      <c r="F178" s="73"/>
      <c r="G178" s="36"/>
      <c r="H178" s="36"/>
      <c r="I178" s="73"/>
      <c r="J178" s="73"/>
      <c r="K178" s="73"/>
      <c r="L178" s="35"/>
      <c r="M178" s="36"/>
      <c r="N178" s="36"/>
      <c r="O178" s="36"/>
      <c r="P178" s="47"/>
      <c r="Q178" s="60"/>
      <c r="R178" s="67" t="str">
        <f t="shared" si="90"/>
        <v/>
      </c>
      <c r="S178" s="67" t="str">
        <f t="shared" si="91"/>
        <v/>
      </c>
      <c r="T178" s="67" t="str">
        <f t="shared" si="92"/>
        <v/>
      </c>
      <c r="U178" s="67" t="str">
        <f t="shared" si="93"/>
        <v/>
      </c>
      <c r="V178" s="67" t="str">
        <f t="shared" si="94"/>
        <v/>
      </c>
      <c r="W178" s="67" t="str">
        <f t="shared" si="95"/>
        <v/>
      </c>
      <c r="X178" s="67" t="str">
        <f t="shared" si="96"/>
        <v/>
      </c>
      <c r="Y178" s="67" t="str">
        <f t="shared" si="97"/>
        <v/>
      </c>
      <c r="Z178" s="67" t="str">
        <f t="shared" si="84"/>
        <v/>
      </c>
      <c r="AA178" s="67" t="str">
        <f t="shared" si="85"/>
        <v/>
      </c>
      <c r="AB178" s="67" t="str">
        <f t="shared" si="98"/>
        <v/>
      </c>
      <c r="AC178" s="67" t="str">
        <f t="shared" si="99"/>
        <v/>
      </c>
      <c r="AD178" s="67" t="str">
        <f t="shared" si="100"/>
        <v/>
      </c>
      <c r="AE178" s="67" t="str">
        <f t="shared" si="101"/>
        <v/>
      </c>
      <c r="AF178" s="5"/>
      <c r="AG178" s="10"/>
      <c r="AH178" s="10"/>
      <c r="AI178" s="10"/>
      <c r="AJ178" s="12" t="s">
        <v>5</v>
      </c>
      <c r="AK178" s="25"/>
      <c r="AL178" s="25"/>
      <c r="AM178" s="25"/>
    </row>
    <row r="179" spans="1:39" s="6" customFormat="1" ht="25.5" x14ac:dyDescent="0.2">
      <c r="A179" s="11">
        <v>231</v>
      </c>
      <c r="B179" s="43" t="str">
        <f t="shared" si="75"/>
        <v/>
      </c>
      <c r="C179" s="39"/>
      <c r="D179" s="73"/>
      <c r="E179" s="73"/>
      <c r="F179" s="73"/>
      <c r="G179" s="36"/>
      <c r="H179" s="36"/>
      <c r="I179" s="73"/>
      <c r="J179" s="73"/>
      <c r="K179" s="73"/>
      <c r="L179" s="35"/>
      <c r="M179" s="36"/>
      <c r="N179" s="36"/>
      <c r="O179" s="36"/>
      <c r="P179" s="47"/>
      <c r="Q179" s="60"/>
      <c r="R179" s="67" t="str">
        <f t="shared" si="90"/>
        <v/>
      </c>
      <c r="S179" s="67" t="str">
        <f t="shared" si="91"/>
        <v/>
      </c>
      <c r="T179" s="67" t="str">
        <f t="shared" si="92"/>
        <v/>
      </c>
      <c r="U179" s="67" t="str">
        <f t="shared" si="93"/>
        <v/>
      </c>
      <c r="V179" s="67" t="str">
        <f t="shared" si="94"/>
        <v/>
      </c>
      <c r="W179" s="67" t="str">
        <f t="shared" si="95"/>
        <v/>
      </c>
      <c r="X179" s="67" t="str">
        <f t="shared" si="96"/>
        <v/>
      </c>
      <c r="Y179" s="67" t="str">
        <f t="shared" si="97"/>
        <v/>
      </c>
      <c r="Z179" s="67" t="str">
        <f t="shared" si="84"/>
        <v/>
      </c>
      <c r="AA179" s="67" t="str">
        <f t="shared" si="85"/>
        <v/>
      </c>
      <c r="AB179" s="67" t="str">
        <f t="shared" si="98"/>
        <v/>
      </c>
      <c r="AC179" s="67" t="str">
        <f t="shared" si="99"/>
        <v/>
      </c>
      <c r="AD179" s="67" t="str">
        <f t="shared" si="100"/>
        <v/>
      </c>
      <c r="AE179" s="67" t="str">
        <f t="shared" si="101"/>
        <v/>
      </c>
      <c r="AF179" s="5"/>
      <c r="AG179" s="10"/>
      <c r="AH179" s="10"/>
      <c r="AI179" s="10"/>
      <c r="AJ179" s="12" t="s">
        <v>5</v>
      </c>
      <c r="AK179" s="25"/>
      <c r="AL179" s="25"/>
      <c r="AM179" s="25"/>
    </row>
    <row r="180" spans="1:39" s="6" customFormat="1" ht="25.5" x14ac:dyDescent="0.2">
      <c r="A180" s="11">
        <v>232</v>
      </c>
      <c r="B180" s="43" t="str">
        <f t="shared" si="75"/>
        <v/>
      </c>
      <c r="C180" s="39"/>
      <c r="D180" s="73"/>
      <c r="E180" s="73"/>
      <c r="F180" s="73"/>
      <c r="G180" s="36"/>
      <c r="H180" s="36"/>
      <c r="I180" s="73"/>
      <c r="J180" s="73"/>
      <c r="K180" s="73"/>
      <c r="L180" s="35"/>
      <c r="M180" s="36"/>
      <c r="N180" s="36"/>
      <c r="O180" s="36"/>
      <c r="P180" s="47"/>
      <c r="Q180" s="60"/>
      <c r="R180" s="67" t="str">
        <f t="shared" si="90"/>
        <v/>
      </c>
      <c r="S180" s="67" t="str">
        <f t="shared" si="91"/>
        <v/>
      </c>
      <c r="T180" s="67" t="str">
        <f t="shared" si="92"/>
        <v/>
      </c>
      <c r="U180" s="67" t="str">
        <f t="shared" si="93"/>
        <v/>
      </c>
      <c r="V180" s="67" t="str">
        <f t="shared" si="94"/>
        <v/>
      </c>
      <c r="W180" s="67" t="str">
        <f t="shared" si="95"/>
        <v/>
      </c>
      <c r="X180" s="67" t="str">
        <f t="shared" si="96"/>
        <v/>
      </c>
      <c r="Y180" s="67" t="str">
        <f t="shared" si="97"/>
        <v/>
      </c>
      <c r="Z180" s="67" t="str">
        <f t="shared" si="84"/>
        <v/>
      </c>
      <c r="AA180" s="67" t="str">
        <f t="shared" si="85"/>
        <v/>
      </c>
      <c r="AB180" s="67" t="str">
        <f t="shared" si="98"/>
        <v/>
      </c>
      <c r="AC180" s="67" t="str">
        <f t="shared" si="99"/>
        <v/>
      </c>
      <c r="AD180" s="67" t="str">
        <f t="shared" si="100"/>
        <v/>
      </c>
      <c r="AE180" s="67" t="str">
        <f t="shared" si="101"/>
        <v/>
      </c>
      <c r="AF180" s="5"/>
      <c r="AG180" s="10"/>
      <c r="AH180" s="10"/>
      <c r="AI180" s="10"/>
      <c r="AJ180" s="12" t="s">
        <v>5</v>
      </c>
      <c r="AK180" s="25"/>
      <c r="AL180" s="25"/>
      <c r="AM180" s="25"/>
    </row>
    <row r="181" spans="1:39" s="6" customFormat="1" ht="25.5" x14ac:dyDescent="0.2">
      <c r="A181" s="11">
        <v>233</v>
      </c>
      <c r="B181" s="43" t="str">
        <f t="shared" si="75"/>
        <v/>
      </c>
      <c r="C181" s="39"/>
      <c r="D181" s="73"/>
      <c r="E181" s="73"/>
      <c r="F181" s="73"/>
      <c r="G181" s="36"/>
      <c r="H181" s="36"/>
      <c r="I181" s="73"/>
      <c r="J181" s="73"/>
      <c r="K181" s="73"/>
      <c r="L181" s="35"/>
      <c r="M181" s="36"/>
      <c r="N181" s="36"/>
      <c r="O181" s="36"/>
      <c r="P181" s="47"/>
      <c r="Q181" s="60"/>
      <c r="R181" s="67" t="str">
        <f t="shared" si="90"/>
        <v/>
      </c>
      <c r="S181" s="67" t="str">
        <f t="shared" si="91"/>
        <v/>
      </c>
      <c r="T181" s="67" t="str">
        <f t="shared" si="92"/>
        <v/>
      </c>
      <c r="U181" s="67" t="str">
        <f t="shared" si="93"/>
        <v/>
      </c>
      <c r="V181" s="67" t="str">
        <f t="shared" si="94"/>
        <v/>
      </c>
      <c r="W181" s="67" t="str">
        <f t="shared" si="95"/>
        <v/>
      </c>
      <c r="X181" s="67" t="str">
        <f t="shared" si="96"/>
        <v/>
      </c>
      <c r="Y181" s="67" t="str">
        <f t="shared" si="97"/>
        <v/>
      </c>
      <c r="Z181" s="67" t="str">
        <f t="shared" si="84"/>
        <v/>
      </c>
      <c r="AA181" s="67" t="str">
        <f t="shared" si="85"/>
        <v/>
      </c>
      <c r="AB181" s="67" t="str">
        <f t="shared" si="98"/>
        <v/>
      </c>
      <c r="AC181" s="67" t="str">
        <f t="shared" si="99"/>
        <v/>
      </c>
      <c r="AD181" s="67" t="str">
        <f t="shared" si="100"/>
        <v/>
      </c>
      <c r="AE181" s="67" t="str">
        <f t="shared" si="101"/>
        <v/>
      </c>
      <c r="AF181" s="5"/>
      <c r="AG181" s="10"/>
      <c r="AH181" s="10"/>
      <c r="AI181" s="10"/>
      <c r="AJ181" s="12" t="s">
        <v>5</v>
      </c>
      <c r="AK181" s="25"/>
      <c r="AL181" s="25"/>
      <c r="AM181" s="25"/>
    </row>
    <row r="182" spans="1:39" s="6" customFormat="1" ht="25.5" x14ac:dyDescent="0.2">
      <c r="A182" s="11">
        <v>234</v>
      </c>
      <c r="B182" s="43" t="str">
        <f t="shared" si="75"/>
        <v/>
      </c>
      <c r="C182" s="39"/>
      <c r="D182" s="73"/>
      <c r="E182" s="73"/>
      <c r="F182" s="73"/>
      <c r="G182" s="36"/>
      <c r="H182" s="36"/>
      <c r="I182" s="73"/>
      <c r="J182" s="73"/>
      <c r="K182" s="73"/>
      <c r="L182" s="35"/>
      <c r="M182" s="36"/>
      <c r="N182" s="36"/>
      <c r="O182" s="36"/>
      <c r="P182" s="47"/>
      <c r="Q182" s="60"/>
      <c r="R182" s="67" t="str">
        <f t="shared" si="90"/>
        <v/>
      </c>
      <c r="S182" s="67" t="str">
        <f t="shared" si="91"/>
        <v/>
      </c>
      <c r="T182" s="67" t="str">
        <f t="shared" si="92"/>
        <v/>
      </c>
      <c r="U182" s="67" t="str">
        <f t="shared" si="93"/>
        <v/>
      </c>
      <c r="V182" s="67" t="str">
        <f t="shared" si="94"/>
        <v/>
      </c>
      <c r="W182" s="67" t="str">
        <f t="shared" si="95"/>
        <v/>
      </c>
      <c r="X182" s="67" t="str">
        <f t="shared" si="96"/>
        <v/>
      </c>
      <c r="Y182" s="67" t="str">
        <f t="shared" si="97"/>
        <v/>
      </c>
      <c r="Z182" s="67" t="str">
        <f t="shared" si="84"/>
        <v/>
      </c>
      <c r="AA182" s="67" t="str">
        <f t="shared" si="85"/>
        <v/>
      </c>
      <c r="AB182" s="67" t="str">
        <f t="shared" si="98"/>
        <v/>
      </c>
      <c r="AC182" s="67" t="str">
        <f t="shared" si="99"/>
        <v/>
      </c>
      <c r="AD182" s="67" t="str">
        <f t="shared" si="100"/>
        <v/>
      </c>
      <c r="AE182" s="67" t="str">
        <f t="shared" si="101"/>
        <v/>
      </c>
      <c r="AF182" s="5"/>
      <c r="AG182" s="10"/>
      <c r="AH182" s="10"/>
      <c r="AI182" s="10"/>
      <c r="AJ182" s="12" t="s">
        <v>5</v>
      </c>
      <c r="AK182" s="25"/>
      <c r="AL182" s="25"/>
      <c r="AM182" s="25"/>
    </row>
    <row r="183" spans="1:39" s="6" customFormat="1" ht="25.5" x14ac:dyDescent="0.2">
      <c r="A183" s="11">
        <v>235</v>
      </c>
      <c r="B183" s="43" t="str">
        <f t="shared" si="75"/>
        <v/>
      </c>
      <c r="C183" s="39"/>
      <c r="D183" s="73"/>
      <c r="E183" s="73"/>
      <c r="F183" s="73"/>
      <c r="G183" s="36"/>
      <c r="H183" s="36"/>
      <c r="I183" s="73"/>
      <c r="J183" s="73"/>
      <c r="K183" s="73"/>
      <c r="L183" s="35"/>
      <c r="M183" s="36"/>
      <c r="N183" s="36"/>
      <c r="O183" s="36"/>
      <c r="P183" s="47"/>
      <c r="Q183" s="60"/>
      <c r="R183" s="67" t="str">
        <f t="shared" si="90"/>
        <v/>
      </c>
      <c r="S183" s="67" t="str">
        <f t="shared" si="91"/>
        <v/>
      </c>
      <c r="T183" s="67" t="str">
        <f t="shared" si="92"/>
        <v/>
      </c>
      <c r="U183" s="67" t="str">
        <f t="shared" si="93"/>
        <v/>
      </c>
      <c r="V183" s="67" t="str">
        <f t="shared" si="94"/>
        <v/>
      </c>
      <c r="W183" s="67" t="str">
        <f t="shared" si="95"/>
        <v/>
      </c>
      <c r="X183" s="67" t="str">
        <f t="shared" si="96"/>
        <v/>
      </c>
      <c r="Y183" s="67" t="str">
        <f t="shared" si="97"/>
        <v/>
      </c>
      <c r="Z183" s="67" t="str">
        <f t="shared" si="84"/>
        <v/>
      </c>
      <c r="AA183" s="67" t="str">
        <f t="shared" si="85"/>
        <v/>
      </c>
      <c r="AB183" s="67" t="str">
        <f t="shared" si="98"/>
        <v/>
      </c>
      <c r="AC183" s="67" t="str">
        <f t="shared" si="99"/>
        <v/>
      </c>
      <c r="AD183" s="67" t="str">
        <f t="shared" si="100"/>
        <v/>
      </c>
      <c r="AE183" s="67" t="str">
        <f t="shared" si="101"/>
        <v/>
      </c>
      <c r="AF183" s="5"/>
      <c r="AG183" s="10"/>
      <c r="AH183" s="10"/>
      <c r="AI183" s="10"/>
      <c r="AJ183" s="12" t="s">
        <v>5</v>
      </c>
      <c r="AK183" s="25"/>
      <c r="AL183" s="25"/>
      <c r="AM183" s="25"/>
    </row>
    <row r="184" spans="1:39" s="6" customFormat="1" ht="25.5" x14ac:dyDescent="0.2">
      <c r="A184" s="11">
        <v>236</v>
      </c>
      <c r="B184" s="43" t="str">
        <f t="shared" si="75"/>
        <v/>
      </c>
      <c r="C184" s="39"/>
      <c r="D184" s="73"/>
      <c r="E184" s="73"/>
      <c r="F184" s="73"/>
      <c r="G184" s="36"/>
      <c r="H184" s="36"/>
      <c r="I184" s="73"/>
      <c r="J184" s="73"/>
      <c r="K184" s="73"/>
      <c r="L184" s="35"/>
      <c r="M184" s="36"/>
      <c r="N184" s="36"/>
      <c r="O184" s="36"/>
      <c r="P184" s="47"/>
      <c r="Q184" s="60"/>
      <c r="R184" s="67" t="str">
        <f t="shared" si="90"/>
        <v/>
      </c>
      <c r="S184" s="67" t="str">
        <f t="shared" si="91"/>
        <v/>
      </c>
      <c r="T184" s="67" t="str">
        <f t="shared" si="92"/>
        <v/>
      </c>
      <c r="U184" s="67" t="str">
        <f t="shared" si="93"/>
        <v/>
      </c>
      <c r="V184" s="67" t="str">
        <f t="shared" si="94"/>
        <v/>
      </c>
      <c r="W184" s="67" t="str">
        <f t="shared" si="95"/>
        <v/>
      </c>
      <c r="X184" s="67" t="str">
        <f t="shared" si="96"/>
        <v/>
      </c>
      <c r="Y184" s="67" t="str">
        <f t="shared" si="97"/>
        <v/>
      </c>
      <c r="Z184" s="67" t="str">
        <f t="shared" si="84"/>
        <v/>
      </c>
      <c r="AA184" s="67" t="str">
        <f t="shared" si="85"/>
        <v/>
      </c>
      <c r="AB184" s="67" t="str">
        <f t="shared" si="98"/>
        <v/>
      </c>
      <c r="AC184" s="67" t="str">
        <f t="shared" si="99"/>
        <v/>
      </c>
      <c r="AD184" s="67" t="str">
        <f t="shared" si="100"/>
        <v/>
      </c>
      <c r="AE184" s="67" t="str">
        <f t="shared" si="101"/>
        <v/>
      </c>
      <c r="AF184" s="5"/>
      <c r="AG184" s="10"/>
      <c r="AH184" s="10"/>
      <c r="AI184" s="10"/>
      <c r="AJ184" s="12" t="s">
        <v>5</v>
      </c>
      <c r="AK184" s="25"/>
      <c r="AL184" s="25"/>
      <c r="AM184" s="25"/>
    </row>
    <row r="185" spans="1:39" s="6" customFormat="1" ht="25.5" x14ac:dyDescent="0.2">
      <c r="A185" s="11">
        <v>237</v>
      </c>
      <c r="B185" s="43" t="str">
        <f t="shared" si="75"/>
        <v/>
      </c>
      <c r="C185" s="39"/>
      <c r="D185" s="73"/>
      <c r="E185" s="73"/>
      <c r="F185" s="73"/>
      <c r="G185" s="36"/>
      <c r="H185" s="36"/>
      <c r="I185" s="73"/>
      <c r="J185" s="73"/>
      <c r="K185" s="73"/>
      <c r="L185" s="35"/>
      <c r="M185" s="36"/>
      <c r="N185" s="36"/>
      <c r="O185" s="36"/>
      <c r="P185" s="47"/>
      <c r="Q185" s="60"/>
      <c r="R185" s="67" t="str">
        <f t="shared" si="90"/>
        <v/>
      </c>
      <c r="S185" s="67" t="str">
        <f t="shared" si="91"/>
        <v/>
      </c>
      <c r="T185" s="67" t="str">
        <f t="shared" si="92"/>
        <v/>
      </c>
      <c r="U185" s="67" t="str">
        <f t="shared" si="93"/>
        <v/>
      </c>
      <c r="V185" s="67" t="str">
        <f t="shared" si="94"/>
        <v/>
      </c>
      <c r="W185" s="67" t="str">
        <f t="shared" si="95"/>
        <v/>
      </c>
      <c r="X185" s="67" t="str">
        <f t="shared" si="96"/>
        <v/>
      </c>
      <c r="Y185" s="67" t="str">
        <f t="shared" si="97"/>
        <v/>
      </c>
      <c r="Z185" s="67" t="str">
        <f t="shared" si="84"/>
        <v/>
      </c>
      <c r="AA185" s="67" t="str">
        <f t="shared" si="85"/>
        <v/>
      </c>
      <c r="AB185" s="67" t="str">
        <f t="shared" si="98"/>
        <v/>
      </c>
      <c r="AC185" s="67" t="str">
        <f t="shared" si="99"/>
        <v/>
      </c>
      <c r="AD185" s="67" t="str">
        <f t="shared" si="100"/>
        <v/>
      </c>
      <c r="AE185" s="67" t="str">
        <f t="shared" si="101"/>
        <v/>
      </c>
      <c r="AF185" s="5"/>
      <c r="AG185" s="10"/>
      <c r="AH185" s="10"/>
      <c r="AI185" s="10"/>
      <c r="AJ185" s="12" t="s">
        <v>5</v>
      </c>
      <c r="AK185" s="25"/>
      <c r="AL185" s="25"/>
      <c r="AM185" s="25"/>
    </row>
    <row r="186" spans="1:39" s="6" customFormat="1" ht="25.5" x14ac:dyDescent="0.2">
      <c r="A186" s="11">
        <v>238</v>
      </c>
      <c r="B186" s="43" t="str">
        <f t="shared" si="75"/>
        <v/>
      </c>
      <c r="C186" s="39"/>
      <c r="D186" s="73"/>
      <c r="E186" s="73"/>
      <c r="F186" s="73"/>
      <c r="G186" s="36"/>
      <c r="H186" s="36"/>
      <c r="I186" s="73"/>
      <c r="J186" s="73"/>
      <c r="K186" s="73"/>
      <c r="L186" s="35"/>
      <c r="M186" s="36"/>
      <c r="N186" s="36"/>
      <c r="O186" s="36"/>
      <c r="P186" s="47"/>
      <c r="Q186" s="60"/>
      <c r="R186" s="67" t="str">
        <f t="shared" si="90"/>
        <v/>
      </c>
      <c r="S186" s="67" t="str">
        <f t="shared" si="91"/>
        <v/>
      </c>
      <c r="T186" s="67" t="str">
        <f t="shared" si="92"/>
        <v/>
      </c>
      <c r="U186" s="67" t="str">
        <f t="shared" si="93"/>
        <v/>
      </c>
      <c r="V186" s="67" t="str">
        <f t="shared" si="94"/>
        <v/>
      </c>
      <c r="W186" s="67" t="str">
        <f t="shared" si="95"/>
        <v/>
      </c>
      <c r="X186" s="67" t="str">
        <f t="shared" si="96"/>
        <v/>
      </c>
      <c r="Y186" s="67" t="str">
        <f t="shared" si="97"/>
        <v/>
      </c>
      <c r="Z186" s="67" t="str">
        <f t="shared" si="84"/>
        <v/>
      </c>
      <c r="AA186" s="67" t="str">
        <f t="shared" si="85"/>
        <v/>
      </c>
      <c r="AB186" s="67" t="str">
        <f t="shared" si="98"/>
        <v/>
      </c>
      <c r="AC186" s="67" t="str">
        <f t="shared" si="99"/>
        <v/>
      </c>
      <c r="AD186" s="67" t="str">
        <f t="shared" si="100"/>
        <v/>
      </c>
      <c r="AE186" s="67" t="str">
        <f t="shared" si="101"/>
        <v/>
      </c>
      <c r="AF186" s="5"/>
      <c r="AG186" s="10"/>
      <c r="AH186" s="10"/>
      <c r="AI186" s="10"/>
      <c r="AJ186" s="12" t="s">
        <v>5</v>
      </c>
      <c r="AK186" s="25"/>
      <c r="AL186" s="25"/>
      <c r="AM186" s="25"/>
    </row>
    <row r="187" spans="1:39" s="6" customFormat="1" ht="25.5" x14ac:dyDescent="0.2">
      <c r="A187" s="11">
        <v>239</v>
      </c>
      <c r="B187" s="43" t="str">
        <f t="shared" si="75"/>
        <v/>
      </c>
      <c r="C187" s="39"/>
      <c r="D187" s="73"/>
      <c r="E187" s="73"/>
      <c r="F187" s="73"/>
      <c r="G187" s="36"/>
      <c r="H187" s="36"/>
      <c r="I187" s="73"/>
      <c r="J187" s="73"/>
      <c r="K187" s="73"/>
      <c r="L187" s="35"/>
      <c r="M187" s="36"/>
      <c r="N187" s="36"/>
      <c r="O187" s="36"/>
      <c r="P187" s="47"/>
      <c r="Q187" s="60"/>
      <c r="R187" s="67" t="str">
        <f t="shared" si="90"/>
        <v/>
      </c>
      <c r="S187" s="67" t="str">
        <f t="shared" si="91"/>
        <v/>
      </c>
      <c r="T187" s="67" t="str">
        <f t="shared" si="92"/>
        <v/>
      </c>
      <c r="U187" s="67" t="str">
        <f t="shared" si="93"/>
        <v/>
      </c>
      <c r="V187" s="67" t="str">
        <f t="shared" si="94"/>
        <v/>
      </c>
      <c r="W187" s="67" t="str">
        <f t="shared" si="95"/>
        <v/>
      </c>
      <c r="X187" s="67" t="str">
        <f t="shared" si="96"/>
        <v/>
      </c>
      <c r="Y187" s="67" t="str">
        <f t="shared" si="97"/>
        <v/>
      </c>
      <c r="Z187" s="67" t="str">
        <f t="shared" si="84"/>
        <v/>
      </c>
      <c r="AA187" s="67" t="str">
        <f t="shared" si="85"/>
        <v/>
      </c>
      <c r="AB187" s="67" t="str">
        <f t="shared" si="98"/>
        <v/>
      </c>
      <c r="AC187" s="67" t="str">
        <f t="shared" si="99"/>
        <v/>
      </c>
      <c r="AD187" s="67" t="str">
        <f t="shared" si="100"/>
        <v/>
      </c>
      <c r="AE187" s="67" t="str">
        <f t="shared" si="101"/>
        <v/>
      </c>
      <c r="AF187" s="5"/>
      <c r="AG187" s="10"/>
      <c r="AH187" s="10"/>
      <c r="AI187" s="10"/>
      <c r="AJ187" s="12" t="s">
        <v>5</v>
      </c>
      <c r="AK187" s="25"/>
      <c r="AL187" s="25"/>
      <c r="AM187" s="25"/>
    </row>
    <row r="188" spans="1:39" s="6" customFormat="1" ht="25.5" x14ac:dyDescent="0.2">
      <c r="A188" s="11">
        <v>240</v>
      </c>
      <c r="B188" s="43" t="str">
        <f t="shared" si="75"/>
        <v/>
      </c>
      <c r="C188" s="39"/>
      <c r="D188" s="73"/>
      <c r="E188" s="73"/>
      <c r="F188" s="73"/>
      <c r="G188" s="36"/>
      <c r="H188" s="36"/>
      <c r="I188" s="73"/>
      <c r="J188" s="73"/>
      <c r="K188" s="73"/>
      <c r="L188" s="35"/>
      <c r="M188" s="36"/>
      <c r="N188" s="36"/>
      <c r="O188" s="36"/>
      <c r="P188" s="47"/>
      <c r="Q188" s="60"/>
      <c r="R188" s="67" t="str">
        <f t="shared" si="90"/>
        <v/>
      </c>
      <c r="S188" s="67" t="str">
        <f t="shared" si="91"/>
        <v/>
      </c>
      <c r="T188" s="67" t="str">
        <f t="shared" si="92"/>
        <v/>
      </c>
      <c r="U188" s="67" t="str">
        <f t="shared" si="93"/>
        <v/>
      </c>
      <c r="V188" s="67" t="str">
        <f t="shared" si="94"/>
        <v/>
      </c>
      <c r="W188" s="67" t="str">
        <f t="shared" si="95"/>
        <v/>
      </c>
      <c r="X188" s="67" t="str">
        <f t="shared" si="96"/>
        <v/>
      </c>
      <c r="Y188" s="67" t="str">
        <f t="shared" si="97"/>
        <v/>
      </c>
      <c r="Z188" s="67" t="str">
        <f t="shared" si="84"/>
        <v/>
      </c>
      <c r="AA188" s="67" t="str">
        <f t="shared" si="85"/>
        <v/>
      </c>
      <c r="AB188" s="67" t="str">
        <f t="shared" si="98"/>
        <v/>
      </c>
      <c r="AC188" s="67" t="str">
        <f t="shared" si="99"/>
        <v/>
      </c>
      <c r="AD188" s="67" t="str">
        <f t="shared" si="100"/>
        <v/>
      </c>
      <c r="AE188" s="67" t="str">
        <f t="shared" si="101"/>
        <v/>
      </c>
      <c r="AF188" s="5"/>
      <c r="AG188" s="10"/>
      <c r="AH188" s="10"/>
      <c r="AI188" s="10"/>
      <c r="AJ188" s="12" t="s">
        <v>5</v>
      </c>
      <c r="AK188" s="25"/>
      <c r="AL188" s="25"/>
      <c r="AM188" s="25"/>
    </row>
    <row r="189" spans="1:39" s="6" customFormat="1" ht="25.5" x14ac:dyDescent="0.2">
      <c r="A189" s="11">
        <v>241</v>
      </c>
      <c r="B189" s="43" t="str">
        <f t="shared" si="75"/>
        <v/>
      </c>
      <c r="C189" s="39"/>
      <c r="D189" s="73"/>
      <c r="E189" s="73"/>
      <c r="F189" s="73"/>
      <c r="G189" s="36"/>
      <c r="H189" s="36"/>
      <c r="I189" s="73"/>
      <c r="J189" s="73"/>
      <c r="K189" s="73"/>
      <c r="L189" s="35"/>
      <c r="M189" s="36"/>
      <c r="N189" s="36"/>
      <c r="O189" s="36"/>
      <c r="P189" s="47"/>
      <c r="Q189" s="60"/>
      <c r="R189" s="67" t="str">
        <f t="shared" si="90"/>
        <v/>
      </c>
      <c r="S189" s="67" t="str">
        <f t="shared" si="91"/>
        <v/>
      </c>
      <c r="T189" s="67" t="str">
        <f t="shared" si="92"/>
        <v/>
      </c>
      <c r="U189" s="67" t="str">
        <f t="shared" si="93"/>
        <v/>
      </c>
      <c r="V189" s="67" t="str">
        <f t="shared" si="94"/>
        <v/>
      </c>
      <c r="W189" s="67" t="str">
        <f t="shared" si="95"/>
        <v/>
      </c>
      <c r="X189" s="67" t="str">
        <f t="shared" si="96"/>
        <v/>
      </c>
      <c r="Y189" s="67" t="str">
        <f t="shared" si="97"/>
        <v/>
      </c>
      <c r="Z189" s="67" t="str">
        <f t="shared" si="84"/>
        <v/>
      </c>
      <c r="AA189" s="67" t="str">
        <f t="shared" si="85"/>
        <v/>
      </c>
      <c r="AB189" s="67" t="str">
        <f t="shared" si="98"/>
        <v/>
      </c>
      <c r="AC189" s="67" t="str">
        <f t="shared" si="99"/>
        <v/>
      </c>
      <c r="AD189" s="67" t="str">
        <f t="shared" si="100"/>
        <v/>
      </c>
      <c r="AE189" s="67" t="str">
        <f t="shared" si="101"/>
        <v/>
      </c>
      <c r="AF189" s="5"/>
      <c r="AG189" s="10"/>
      <c r="AH189" s="10"/>
      <c r="AI189" s="10"/>
      <c r="AJ189" s="12" t="s">
        <v>5</v>
      </c>
      <c r="AK189" s="25"/>
      <c r="AL189" s="25"/>
      <c r="AM189" s="25"/>
    </row>
    <row r="190" spans="1:39" s="6" customFormat="1" ht="25.5" x14ac:dyDescent="0.2">
      <c r="A190" s="11">
        <v>242</v>
      </c>
      <c r="B190" s="43" t="str">
        <f t="shared" ref="B190:B197" si="102">IF(COUNTIF(R190:AE190,"")=No_of_Columns,"",IF(COUNTIF(R190:AE190,"ok")=No_of_Columns,"ok","Incomplete"))</f>
        <v/>
      </c>
      <c r="C190" s="39"/>
      <c r="D190" s="73"/>
      <c r="E190" s="73"/>
      <c r="F190" s="73"/>
      <c r="G190" s="36"/>
      <c r="H190" s="36"/>
      <c r="I190" s="73"/>
      <c r="J190" s="73"/>
      <c r="K190" s="73"/>
      <c r="L190" s="35"/>
      <c r="M190" s="36"/>
      <c r="N190" s="36"/>
      <c r="O190" s="36"/>
      <c r="P190" s="47"/>
      <c r="Q190" s="60"/>
      <c r="R190" s="67" t="str">
        <f t="shared" si="90"/>
        <v/>
      </c>
      <c r="S190" s="67" t="str">
        <f t="shared" si="91"/>
        <v/>
      </c>
      <c r="T190" s="67" t="str">
        <f t="shared" si="92"/>
        <v/>
      </c>
      <c r="U190" s="67" t="str">
        <f t="shared" si="93"/>
        <v/>
      </c>
      <c r="V190" s="67" t="str">
        <f t="shared" si="94"/>
        <v/>
      </c>
      <c r="W190" s="67" t="str">
        <f t="shared" si="95"/>
        <v/>
      </c>
      <c r="X190" s="67" t="str">
        <f t="shared" si="96"/>
        <v/>
      </c>
      <c r="Y190" s="67" t="str">
        <f t="shared" si="97"/>
        <v/>
      </c>
      <c r="Z190" s="67" t="str">
        <f t="shared" si="84"/>
        <v/>
      </c>
      <c r="AA190" s="67" t="str">
        <f t="shared" si="85"/>
        <v/>
      </c>
      <c r="AB190" s="67" t="str">
        <f t="shared" si="98"/>
        <v/>
      </c>
      <c r="AC190" s="67" t="str">
        <f t="shared" si="99"/>
        <v/>
      </c>
      <c r="AD190" s="67" t="str">
        <f t="shared" si="100"/>
        <v/>
      </c>
      <c r="AE190" s="67" t="str">
        <f t="shared" si="101"/>
        <v/>
      </c>
      <c r="AF190" s="5"/>
      <c r="AG190" s="10"/>
      <c r="AH190" s="10"/>
      <c r="AI190" s="10"/>
      <c r="AJ190" s="12" t="s">
        <v>5</v>
      </c>
      <c r="AK190" s="25"/>
      <c r="AL190" s="25"/>
      <c r="AM190" s="25"/>
    </row>
    <row r="191" spans="1:39" s="6" customFormat="1" ht="25.5" x14ac:dyDescent="0.2">
      <c r="A191" s="11">
        <v>243</v>
      </c>
      <c r="B191" s="43" t="str">
        <f t="shared" si="102"/>
        <v/>
      </c>
      <c r="C191" s="39"/>
      <c r="D191" s="73"/>
      <c r="E191" s="73"/>
      <c r="F191" s="73"/>
      <c r="G191" s="36"/>
      <c r="H191" s="36"/>
      <c r="I191" s="73"/>
      <c r="J191" s="73"/>
      <c r="K191" s="73"/>
      <c r="L191" s="35"/>
      <c r="M191" s="36"/>
      <c r="N191" s="36"/>
      <c r="O191" s="36"/>
      <c r="P191" s="47"/>
      <c r="Q191" s="60"/>
      <c r="R191" s="67" t="str">
        <f t="shared" si="90"/>
        <v/>
      </c>
      <c r="S191" s="67" t="str">
        <f t="shared" si="91"/>
        <v/>
      </c>
      <c r="T191" s="67" t="str">
        <f t="shared" si="92"/>
        <v/>
      </c>
      <c r="U191" s="67" t="str">
        <f t="shared" si="93"/>
        <v/>
      </c>
      <c r="V191" s="67" t="str">
        <f t="shared" si="94"/>
        <v/>
      </c>
      <c r="W191" s="67" t="str">
        <f t="shared" si="95"/>
        <v/>
      </c>
      <c r="X191" s="67" t="str">
        <f t="shared" si="96"/>
        <v/>
      </c>
      <c r="Y191" s="67" t="str">
        <f t="shared" si="97"/>
        <v/>
      </c>
      <c r="Z191" s="67" t="str">
        <f t="shared" si="84"/>
        <v/>
      </c>
      <c r="AA191" s="67" t="str">
        <f t="shared" si="85"/>
        <v/>
      </c>
      <c r="AB191" s="67" t="str">
        <f t="shared" si="98"/>
        <v/>
      </c>
      <c r="AC191" s="67" t="str">
        <f t="shared" si="99"/>
        <v/>
      </c>
      <c r="AD191" s="67" t="str">
        <f t="shared" si="100"/>
        <v/>
      </c>
      <c r="AE191" s="67" t="str">
        <f t="shared" si="101"/>
        <v/>
      </c>
      <c r="AF191" s="5"/>
      <c r="AG191" s="10"/>
      <c r="AH191" s="10"/>
      <c r="AI191" s="10"/>
      <c r="AJ191" s="12" t="s">
        <v>5</v>
      </c>
      <c r="AK191" s="25"/>
      <c r="AL191" s="25"/>
      <c r="AM191" s="25"/>
    </row>
    <row r="192" spans="1:39" s="6" customFormat="1" ht="25.5" x14ac:dyDescent="0.2">
      <c r="A192" s="11">
        <v>244</v>
      </c>
      <c r="B192" s="43" t="str">
        <f t="shared" si="102"/>
        <v/>
      </c>
      <c r="C192" s="39"/>
      <c r="D192" s="73"/>
      <c r="E192" s="73"/>
      <c r="F192" s="73"/>
      <c r="G192" s="36"/>
      <c r="H192" s="36"/>
      <c r="I192" s="73"/>
      <c r="J192" s="73"/>
      <c r="K192" s="73"/>
      <c r="L192" s="35"/>
      <c r="M192" s="36"/>
      <c r="N192" s="36"/>
      <c r="O192" s="36"/>
      <c r="P192" s="47"/>
      <c r="Q192" s="60"/>
      <c r="R192" s="67" t="str">
        <f t="shared" si="90"/>
        <v/>
      </c>
      <c r="S192" s="67" t="str">
        <f t="shared" si="91"/>
        <v/>
      </c>
      <c r="T192" s="67" t="str">
        <f t="shared" si="92"/>
        <v/>
      </c>
      <c r="U192" s="67" t="str">
        <f t="shared" si="93"/>
        <v/>
      </c>
      <c r="V192" s="67" t="str">
        <f t="shared" si="94"/>
        <v/>
      </c>
      <c r="W192" s="67" t="str">
        <f t="shared" si="95"/>
        <v/>
      </c>
      <c r="X192" s="67" t="str">
        <f t="shared" si="96"/>
        <v/>
      </c>
      <c r="Y192" s="67" t="str">
        <f t="shared" si="97"/>
        <v/>
      </c>
      <c r="Z192" s="67" t="str">
        <f t="shared" si="84"/>
        <v/>
      </c>
      <c r="AA192" s="67" t="str">
        <f t="shared" si="85"/>
        <v/>
      </c>
      <c r="AB192" s="67" t="str">
        <f t="shared" si="98"/>
        <v/>
      </c>
      <c r="AC192" s="67" t="str">
        <f t="shared" si="99"/>
        <v/>
      </c>
      <c r="AD192" s="67" t="str">
        <f t="shared" si="100"/>
        <v/>
      </c>
      <c r="AE192" s="67" t="str">
        <f t="shared" si="101"/>
        <v/>
      </c>
      <c r="AF192" s="5"/>
      <c r="AG192" s="10"/>
      <c r="AH192" s="10"/>
      <c r="AI192" s="10"/>
      <c r="AJ192" s="12" t="s">
        <v>5</v>
      </c>
      <c r="AK192" s="25"/>
      <c r="AL192" s="25"/>
      <c r="AM192" s="25"/>
    </row>
    <row r="193" spans="1:46" s="6" customFormat="1" ht="25.5" x14ac:dyDescent="0.2">
      <c r="A193" s="11">
        <v>245</v>
      </c>
      <c r="B193" s="43" t="str">
        <f t="shared" si="102"/>
        <v/>
      </c>
      <c r="C193" s="39"/>
      <c r="D193" s="73"/>
      <c r="E193" s="73"/>
      <c r="F193" s="73"/>
      <c r="G193" s="36"/>
      <c r="H193" s="36"/>
      <c r="I193" s="73"/>
      <c r="J193" s="73"/>
      <c r="K193" s="73"/>
      <c r="L193" s="35"/>
      <c r="M193" s="36"/>
      <c r="N193" s="36"/>
      <c r="O193" s="36"/>
      <c r="P193" s="47"/>
      <c r="Q193" s="60"/>
      <c r="R193" s="67" t="str">
        <f t="shared" si="90"/>
        <v/>
      </c>
      <c r="S193" s="67" t="str">
        <f t="shared" si="91"/>
        <v/>
      </c>
      <c r="T193" s="67" t="str">
        <f t="shared" si="92"/>
        <v/>
      </c>
      <c r="U193" s="67" t="str">
        <f t="shared" si="93"/>
        <v/>
      </c>
      <c r="V193" s="67" t="str">
        <f t="shared" si="94"/>
        <v/>
      </c>
      <c r="W193" s="67" t="str">
        <f t="shared" si="95"/>
        <v/>
      </c>
      <c r="X193" s="67" t="str">
        <f t="shared" si="96"/>
        <v/>
      </c>
      <c r="Y193" s="67" t="str">
        <f t="shared" si="97"/>
        <v/>
      </c>
      <c r="Z193" s="67" t="str">
        <f t="shared" si="84"/>
        <v/>
      </c>
      <c r="AA193" s="67" t="str">
        <f t="shared" si="85"/>
        <v/>
      </c>
      <c r="AB193" s="67" t="str">
        <f t="shared" si="98"/>
        <v/>
      </c>
      <c r="AC193" s="67" t="str">
        <f t="shared" si="99"/>
        <v/>
      </c>
      <c r="AD193" s="67" t="str">
        <f t="shared" si="100"/>
        <v/>
      </c>
      <c r="AE193" s="67" t="str">
        <f t="shared" si="101"/>
        <v/>
      </c>
      <c r="AF193" s="5"/>
      <c r="AG193" s="10"/>
      <c r="AH193" s="10"/>
      <c r="AI193" s="10"/>
      <c r="AJ193" s="12" t="s">
        <v>5</v>
      </c>
      <c r="AK193" s="25"/>
      <c r="AL193" s="25"/>
      <c r="AM193" s="25"/>
    </row>
    <row r="194" spans="1:46" s="6" customFormat="1" ht="25.5" x14ac:dyDescent="0.2">
      <c r="A194" s="11">
        <v>246</v>
      </c>
      <c r="B194" s="43" t="str">
        <f t="shared" si="102"/>
        <v/>
      </c>
      <c r="C194" s="39"/>
      <c r="D194" s="73"/>
      <c r="E194" s="73"/>
      <c r="F194" s="73"/>
      <c r="G194" s="36"/>
      <c r="H194" s="36"/>
      <c r="I194" s="73"/>
      <c r="J194" s="73"/>
      <c r="K194" s="73"/>
      <c r="L194" s="35"/>
      <c r="M194" s="36"/>
      <c r="N194" s="36"/>
      <c r="O194" s="36"/>
      <c r="P194" s="47"/>
      <c r="Q194" s="60"/>
      <c r="R194" s="67" t="str">
        <f t="shared" si="90"/>
        <v/>
      </c>
      <c r="S194" s="67" t="str">
        <f t="shared" si="91"/>
        <v/>
      </c>
      <c r="T194" s="67" t="str">
        <f t="shared" si="92"/>
        <v/>
      </c>
      <c r="U194" s="67" t="str">
        <f t="shared" si="93"/>
        <v/>
      </c>
      <c r="V194" s="67" t="str">
        <f t="shared" si="94"/>
        <v/>
      </c>
      <c r="W194" s="67" t="str">
        <f t="shared" si="95"/>
        <v/>
      </c>
      <c r="X194" s="67" t="str">
        <f t="shared" si="96"/>
        <v/>
      </c>
      <c r="Y194" s="67" t="str">
        <f t="shared" si="97"/>
        <v/>
      </c>
      <c r="Z194" s="67" t="str">
        <f t="shared" si="84"/>
        <v/>
      </c>
      <c r="AA194" s="67" t="str">
        <f t="shared" si="85"/>
        <v/>
      </c>
      <c r="AB194" s="67" t="str">
        <f t="shared" si="98"/>
        <v/>
      </c>
      <c r="AC194" s="67" t="str">
        <f t="shared" si="99"/>
        <v/>
      </c>
      <c r="AD194" s="67" t="str">
        <f t="shared" si="100"/>
        <v/>
      </c>
      <c r="AE194" s="67" t="str">
        <f t="shared" si="101"/>
        <v/>
      </c>
      <c r="AF194" s="5"/>
      <c r="AG194" s="10"/>
      <c r="AH194" s="10"/>
      <c r="AI194" s="10"/>
      <c r="AJ194" s="12" t="s">
        <v>5</v>
      </c>
      <c r="AK194" s="25"/>
      <c r="AL194" s="25"/>
      <c r="AM194" s="25"/>
    </row>
    <row r="195" spans="1:46" s="6" customFormat="1" ht="25.5" x14ac:dyDescent="0.2">
      <c r="A195" s="11">
        <v>247</v>
      </c>
      <c r="B195" s="43" t="str">
        <f t="shared" si="102"/>
        <v/>
      </c>
      <c r="C195" s="39"/>
      <c r="D195" s="73"/>
      <c r="E195" s="73"/>
      <c r="F195" s="73"/>
      <c r="G195" s="36"/>
      <c r="H195" s="36"/>
      <c r="I195" s="73"/>
      <c r="J195" s="73"/>
      <c r="K195" s="73"/>
      <c r="L195" s="35"/>
      <c r="M195" s="36"/>
      <c r="N195" s="36"/>
      <c r="O195" s="36"/>
      <c r="P195" s="47"/>
      <c r="Q195" s="60"/>
      <c r="R195" s="67" t="str">
        <f t="shared" si="90"/>
        <v/>
      </c>
      <c r="S195" s="67" t="str">
        <f t="shared" si="91"/>
        <v/>
      </c>
      <c r="T195" s="67" t="str">
        <f t="shared" si="92"/>
        <v/>
      </c>
      <c r="U195" s="67" t="str">
        <f t="shared" si="93"/>
        <v/>
      </c>
      <c r="V195" s="67" t="str">
        <f t="shared" si="94"/>
        <v/>
      </c>
      <c r="W195" s="67" t="str">
        <f t="shared" si="95"/>
        <v/>
      </c>
      <c r="X195" s="67" t="str">
        <f t="shared" si="96"/>
        <v/>
      </c>
      <c r="Y195" s="67" t="str">
        <f t="shared" si="97"/>
        <v/>
      </c>
      <c r="Z195" s="67" t="str">
        <f t="shared" si="84"/>
        <v/>
      </c>
      <c r="AA195" s="67" t="str">
        <f t="shared" si="85"/>
        <v/>
      </c>
      <c r="AB195" s="67" t="str">
        <f t="shared" si="98"/>
        <v/>
      </c>
      <c r="AC195" s="67" t="str">
        <f t="shared" si="99"/>
        <v/>
      </c>
      <c r="AD195" s="67" t="str">
        <f t="shared" si="100"/>
        <v/>
      </c>
      <c r="AE195" s="67" t="str">
        <f t="shared" si="101"/>
        <v/>
      </c>
      <c r="AF195" s="5"/>
      <c r="AG195" s="10"/>
      <c r="AH195" s="10"/>
      <c r="AI195" s="10"/>
      <c r="AJ195" s="12" t="s">
        <v>5</v>
      </c>
      <c r="AK195" s="25"/>
      <c r="AL195" s="25"/>
      <c r="AM195" s="25"/>
    </row>
    <row r="196" spans="1:46" s="6" customFormat="1" ht="25.5" x14ac:dyDescent="0.2">
      <c r="A196" s="11">
        <v>248</v>
      </c>
      <c r="B196" s="43" t="str">
        <f t="shared" si="102"/>
        <v/>
      </c>
      <c r="C196" s="39"/>
      <c r="D196" s="73"/>
      <c r="E196" s="73"/>
      <c r="F196" s="73"/>
      <c r="G196" s="36"/>
      <c r="H196" s="36"/>
      <c r="I196" s="73"/>
      <c r="J196" s="73"/>
      <c r="K196" s="73"/>
      <c r="L196" s="35"/>
      <c r="M196" s="36"/>
      <c r="N196" s="36"/>
      <c r="O196" s="36"/>
      <c r="P196" s="47"/>
      <c r="Q196" s="60"/>
      <c r="R196" s="67" t="str">
        <f t="shared" si="90"/>
        <v/>
      </c>
      <c r="S196" s="67" t="str">
        <f t="shared" si="91"/>
        <v/>
      </c>
      <c r="T196" s="67" t="str">
        <f t="shared" si="92"/>
        <v/>
      </c>
      <c r="U196" s="67" t="str">
        <f t="shared" si="93"/>
        <v/>
      </c>
      <c r="V196" s="67" t="str">
        <f t="shared" si="94"/>
        <v/>
      </c>
      <c r="W196" s="67" t="str">
        <f t="shared" si="95"/>
        <v/>
      </c>
      <c r="X196" s="67" t="str">
        <f t="shared" si="96"/>
        <v/>
      </c>
      <c r="Y196" s="67" t="str">
        <f t="shared" si="97"/>
        <v/>
      </c>
      <c r="Z196" s="67" t="str">
        <f t="shared" si="84"/>
        <v/>
      </c>
      <c r="AA196" s="67" t="str">
        <f t="shared" si="85"/>
        <v/>
      </c>
      <c r="AB196" s="67" t="str">
        <f t="shared" si="98"/>
        <v/>
      </c>
      <c r="AC196" s="67" t="str">
        <f t="shared" si="99"/>
        <v/>
      </c>
      <c r="AD196" s="67" t="str">
        <f t="shared" si="100"/>
        <v/>
      </c>
      <c r="AE196" s="67" t="str">
        <f t="shared" si="101"/>
        <v/>
      </c>
      <c r="AF196" s="5"/>
      <c r="AG196" s="10"/>
      <c r="AH196" s="10"/>
      <c r="AI196" s="10"/>
      <c r="AJ196" s="12" t="s">
        <v>5</v>
      </c>
      <c r="AK196" s="25"/>
      <c r="AL196" s="25"/>
      <c r="AM196" s="25"/>
    </row>
    <row r="197" spans="1:46" s="6" customFormat="1" ht="25.5" x14ac:dyDescent="0.2">
      <c r="A197" s="11">
        <v>249</v>
      </c>
      <c r="B197" s="43" t="str">
        <f t="shared" si="102"/>
        <v/>
      </c>
      <c r="C197" s="39"/>
      <c r="D197" s="73"/>
      <c r="E197" s="73"/>
      <c r="F197" s="73"/>
      <c r="G197" s="36"/>
      <c r="H197" s="36"/>
      <c r="I197" s="73"/>
      <c r="J197" s="73"/>
      <c r="K197" s="73"/>
      <c r="L197" s="35"/>
      <c r="M197" s="36"/>
      <c r="N197" s="36"/>
      <c r="O197" s="36"/>
      <c r="P197" s="47"/>
      <c r="Q197" s="60"/>
      <c r="R197" s="67" t="str">
        <f t="shared" si="90"/>
        <v/>
      </c>
      <c r="S197" s="67" t="str">
        <f t="shared" si="91"/>
        <v/>
      </c>
      <c r="T197" s="67" t="str">
        <f t="shared" si="92"/>
        <v/>
      </c>
      <c r="U197" s="67" t="str">
        <f t="shared" si="93"/>
        <v/>
      </c>
      <c r="V197" s="67" t="str">
        <f t="shared" si="94"/>
        <v/>
      </c>
      <c r="W197" s="67" t="str">
        <f t="shared" si="95"/>
        <v/>
      </c>
      <c r="X197" s="67" t="str">
        <f t="shared" si="96"/>
        <v/>
      </c>
      <c r="Y197" s="67" t="str">
        <f t="shared" si="97"/>
        <v/>
      </c>
      <c r="Z197" s="67" t="str">
        <f t="shared" si="84"/>
        <v/>
      </c>
      <c r="AA197" s="67" t="str">
        <f t="shared" si="85"/>
        <v/>
      </c>
      <c r="AB197" s="67" t="str">
        <f t="shared" si="98"/>
        <v/>
      </c>
      <c r="AC197" s="67" t="str">
        <f t="shared" si="99"/>
        <v/>
      </c>
      <c r="AD197" s="67" t="str">
        <f t="shared" si="100"/>
        <v/>
      </c>
      <c r="AE197" s="67" t="str">
        <f t="shared" si="101"/>
        <v/>
      </c>
      <c r="AF197" s="5"/>
      <c r="AG197" s="10"/>
      <c r="AH197" s="10"/>
      <c r="AI197" s="10"/>
      <c r="AJ197" s="12" t="s">
        <v>5</v>
      </c>
      <c r="AK197" s="25"/>
      <c r="AL197" s="25"/>
      <c r="AM197" s="25"/>
    </row>
    <row r="198" spans="1:46" s="6" customFormat="1" ht="26.25" thickBot="1" x14ac:dyDescent="0.25">
      <c r="A198" s="11">
        <v>250</v>
      </c>
      <c r="B198" s="43" t="str">
        <f t="shared" ref="B198" si="103">IF(COUNTIF(R198:AE198,"")=No_of_Columns,"",IF(COUNTIF(R198:AE198,"ok")=No_of_Columns,"ok","Incomplete"))</f>
        <v/>
      </c>
      <c r="C198" s="40"/>
      <c r="D198" s="74"/>
      <c r="E198" s="74"/>
      <c r="F198" s="74"/>
      <c r="G198" s="38"/>
      <c r="H198" s="38"/>
      <c r="I198" s="74"/>
      <c r="J198" s="74"/>
      <c r="K198" s="74"/>
      <c r="L198" s="37"/>
      <c r="M198" s="38"/>
      <c r="N198" s="38"/>
      <c r="O198" s="38"/>
      <c r="P198" s="48"/>
      <c r="Q198" s="60"/>
      <c r="R198" s="67" t="str">
        <f t="shared" si="90"/>
        <v/>
      </c>
      <c r="S198" s="67" t="str">
        <f t="shared" si="91"/>
        <v/>
      </c>
      <c r="T198" s="67" t="str">
        <f t="shared" si="92"/>
        <v/>
      </c>
      <c r="U198" s="67" t="str">
        <f t="shared" si="93"/>
        <v/>
      </c>
      <c r="V198" s="67" t="str">
        <f t="shared" si="94"/>
        <v/>
      </c>
      <c r="W198" s="67" t="str">
        <f t="shared" si="95"/>
        <v/>
      </c>
      <c r="X198" s="67" t="str">
        <f t="shared" si="96"/>
        <v/>
      </c>
      <c r="Y198" s="67" t="str">
        <f t="shared" si="97"/>
        <v/>
      </c>
      <c r="Z198" s="67" t="str">
        <f t="shared" si="84"/>
        <v/>
      </c>
      <c r="AA198" s="67" t="str">
        <f t="shared" si="85"/>
        <v/>
      </c>
      <c r="AB198" s="67" t="str">
        <f t="shared" si="98"/>
        <v/>
      </c>
      <c r="AC198" s="67" t="str">
        <f t="shared" si="99"/>
        <v/>
      </c>
      <c r="AD198" s="67" t="str">
        <f t="shared" si="100"/>
        <v/>
      </c>
      <c r="AE198" s="67" t="str">
        <f t="shared" si="101"/>
        <v/>
      </c>
      <c r="AF198" s="5"/>
      <c r="AG198" s="25"/>
      <c r="AH198" s="10"/>
      <c r="AI198" s="10"/>
      <c r="AJ198" s="12" t="s">
        <v>5</v>
      </c>
      <c r="AK198" s="25"/>
      <c r="AL198" s="25"/>
      <c r="AM198" s="25"/>
    </row>
    <row r="199" spans="1:46" ht="13.5" thickTop="1" x14ac:dyDescent="0.2">
      <c r="I199" s="2"/>
      <c r="J199" s="2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M199" s="55"/>
      <c r="AN199" s="15"/>
      <c r="AO199" s="15"/>
      <c r="AP199" s="25"/>
      <c r="AQ199" s="10"/>
      <c r="AR199" s="10"/>
      <c r="AS199" s="15"/>
      <c r="AT199" s="58"/>
    </row>
    <row r="200" spans="1:46" x14ac:dyDescent="0.2">
      <c r="I200" s="2"/>
      <c r="J200" s="2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M200" s="55"/>
      <c r="AN200" s="15"/>
      <c r="AO200" s="15"/>
      <c r="AP200" s="25"/>
      <c r="AQ200" s="10"/>
      <c r="AR200" s="10"/>
      <c r="AS200" s="15"/>
      <c r="AT200" s="58"/>
    </row>
    <row r="201" spans="1:46" x14ac:dyDescent="0.2">
      <c r="I201" s="2"/>
      <c r="J201" s="2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M201" s="55"/>
      <c r="AN201" s="15"/>
      <c r="AO201" s="15"/>
      <c r="AP201" s="25"/>
      <c r="AQ201" s="10"/>
      <c r="AR201" s="10"/>
      <c r="AS201" s="15"/>
      <c r="AT201" s="58"/>
    </row>
    <row r="202" spans="1:46" x14ac:dyDescent="0.2">
      <c r="I202" s="2"/>
      <c r="J202" s="2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M202" s="55"/>
      <c r="AN202" s="15"/>
      <c r="AO202" s="15"/>
      <c r="AP202" s="25"/>
      <c r="AQ202" s="10"/>
      <c r="AR202" s="10"/>
      <c r="AS202" s="15"/>
      <c r="AT202" s="58"/>
    </row>
    <row r="203" spans="1:46" x14ac:dyDescent="0.2">
      <c r="I203" s="2"/>
      <c r="J203" s="2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M203" s="55"/>
      <c r="AN203" s="15"/>
      <c r="AO203" s="15"/>
      <c r="AP203" s="25"/>
      <c r="AQ203" s="10"/>
      <c r="AR203" s="10"/>
      <c r="AS203" s="15"/>
      <c r="AT203" s="58"/>
    </row>
    <row r="204" spans="1:46" x14ac:dyDescent="0.2">
      <c r="I204" s="2"/>
      <c r="J204" s="2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M204" s="55"/>
      <c r="AN204" s="15"/>
      <c r="AO204" s="15"/>
      <c r="AP204" s="25"/>
      <c r="AQ204" s="10"/>
      <c r="AR204" s="10"/>
      <c r="AS204" s="15"/>
      <c r="AT204" s="58"/>
    </row>
    <row r="205" spans="1:46" x14ac:dyDescent="0.2">
      <c r="I205" s="2"/>
      <c r="J205" s="2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M205" s="55"/>
      <c r="AN205" s="15"/>
      <c r="AO205" s="15"/>
      <c r="AP205" s="25"/>
      <c r="AQ205" s="10"/>
      <c r="AR205" s="10"/>
      <c r="AS205" s="15"/>
      <c r="AT205" s="58"/>
    </row>
    <row r="206" spans="1:46" x14ac:dyDescent="0.2">
      <c r="I206" s="2"/>
      <c r="J206" s="2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M206" s="55"/>
      <c r="AN206" s="15"/>
      <c r="AO206" s="15"/>
      <c r="AP206" s="25"/>
      <c r="AQ206" s="10"/>
      <c r="AR206" s="10"/>
      <c r="AS206" s="15"/>
      <c r="AT206" s="58"/>
    </row>
    <row r="207" spans="1:46" x14ac:dyDescent="0.2"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R207" s="25"/>
      <c r="AS207" s="10"/>
      <c r="AT207" s="14"/>
    </row>
    <row r="208" spans="1:46" x14ac:dyDescent="0.2"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R208" s="25"/>
      <c r="AS208" s="10"/>
      <c r="AT208" s="14"/>
    </row>
    <row r="209" spans="16:46" x14ac:dyDescent="0.2"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R209" s="25"/>
      <c r="AS209" s="10"/>
      <c r="AT209" s="14"/>
    </row>
    <row r="210" spans="16:46" x14ac:dyDescent="0.2"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R210" s="25"/>
      <c r="AS210" s="10"/>
      <c r="AT210" s="14"/>
    </row>
    <row r="211" spans="16:46" x14ac:dyDescent="0.2"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R211" s="25"/>
      <c r="AS211" s="10"/>
      <c r="AT211" s="14"/>
    </row>
    <row r="212" spans="16:46" x14ac:dyDescent="0.2"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R212" s="25"/>
      <c r="AS212" s="10"/>
      <c r="AT212" s="14"/>
    </row>
    <row r="213" spans="16:46" x14ac:dyDescent="0.2"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R213" s="25"/>
      <c r="AS213" s="10"/>
      <c r="AT213" s="14"/>
    </row>
    <row r="214" spans="16:46" x14ac:dyDescent="0.2"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6:46" x14ac:dyDescent="0.2"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6:46" x14ac:dyDescent="0.2"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6:46" x14ac:dyDescent="0.2"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6:46" x14ac:dyDescent="0.2"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6:46" x14ac:dyDescent="0.2"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6:46" x14ac:dyDescent="0.2"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6:46" x14ac:dyDescent="0.2"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6:46" x14ac:dyDescent="0.2"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6:46" x14ac:dyDescent="0.2"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6:46" x14ac:dyDescent="0.2"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6:27" x14ac:dyDescent="0.2"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6:27" x14ac:dyDescent="0.2"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6:27" x14ac:dyDescent="0.2"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6:27" x14ac:dyDescent="0.2"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6:27" x14ac:dyDescent="0.2"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6:27" x14ac:dyDescent="0.2"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6:27" x14ac:dyDescent="0.2"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</sheetData>
  <sortState xmlns:xlrd2="http://schemas.microsoft.com/office/spreadsheetml/2017/richdata2" ref="A13:CW131">
    <sortCondition ref="D13:D131"/>
    <sortCondition ref="E13:E131"/>
    <sortCondition ref="I13:I131"/>
    <sortCondition ref="K13:K131"/>
    <sortCondition ref="L13:L131"/>
  </sortState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24:B198 B13:B122">
    <cfRule type="cellIs" dxfId="108" priority="214" stopIfTrue="1" operator="equal">
      <formula>"ok"</formula>
    </cfRule>
    <cfRule type="cellIs" dxfId="107" priority="215" stopIfTrue="1" operator="equal">
      <formula>"Incomplete"</formula>
    </cfRule>
  </conditionalFormatting>
  <conditionalFormatting sqref="M130:N130 C127:H130 M127:P129 N124:P126 C124:E126 G124:H126 C131 N131 C133:H136 O130:P131 M133:P136 M147:P147 C147:H147 C150:H150 M150:P150 M152:P152 C152:H152 C151 C158:H159 M158:P159 O161:P348 H161:H348 M161:N198 C161:G198 M123:M126 F123:F126 C13:H122 M13:P122">
    <cfRule type="expression" dxfId="106" priority="239" stopIfTrue="1">
      <formula>R13="ok"</formula>
    </cfRule>
    <cfRule type="expression" dxfId="105" priority="240" stopIfTrue="1">
      <formula>R13=""</formula>
    </cfRule>
  </conditionalFormatting>
  <conditionalFormatting sqref="W124:W348 S124:V198 R124:R348 AD124:AD348 X124:AC198 AE124:AE198 R13:AE122">
    <cfRule type="cellIs" dxfId="104" priority="200" stopIfTrue="1" operator="equal">
      <formula>"ok"</formula>
    </cfRule>
    <cfRule type="cellIs" dxfId="103" priority="201" stopIfTrue="1" operator="equal">
      <formula>""</formula>
    </cfRule>
  </conditionalFormatting>
  <conditionalFormatting sqref="C3">
    <cfRule type="expression" dxfId="102" priority="161">
      <formula>ISNONTEXT(C3)</formula>
    </cfRule>
  </conditionalFormatting>
  <conditionalFormatting sqref="H3">
    <cfRule type="expression" dxfId="101" priority="157">
      <formula>ISNONTEXT(H3)</formula>
    </cfRule>
  </conditionalFormatting>
  <conditionalFormatting sqref="H5">
    <cfRule type="expression" dxfId="100" priority="154">
      <formula>IF(ISNUMBER(H5),IF(AND(H5&gt;=0,H5&lt;=76),FALSE,TRUE),TRUE)</formula>
    </cfRule>
  </conditionalFormatting>
  <conditionalFormatting sqref="C9">
    <cfRule type="expression" dxfId="99" priority="147">
      <formula>ISNUMBER(C9)</formula>
    </cfRule>
  </conditionalFormatting>
  <conditionalFormatting sqref="M1">
    <cfRule type="expression" dxfId="98" priority="145">
      <formula>IF($M$1="",FALSE,TRUE)</formula>
    </cfRule>
  </conditionalFormatting>
  <conditionalFormatting sqref="I45:J45 L45 I44:L44 J42:L43 I46:L54 J55:L58 I133:L136 I147:L147 I150:L150 I152:L152 I158:L159 I161:L198 I59:L130 I13:L41">
    <cfRule type="expression" dxfId="97" priority="141" stopIfTrue="1">
      <formula>X13="ok"</formula>
    </cfRule>
    <cfRule type="expression" dxfId="96" priority="142" stopIfTrue="1">
      <formula>X13=""</formula>
    </cfRule>
  </conditionalFormatting>
  <conditionalFormatting sqref="G7:H7">
    <cfRule type="expression" dxfId="95" priority="124">
      <formula>ISNONTEXT(G7)</formula>
    </cfRule>
  </conditionalFormatting>
  <conditionalFormatting sqref="C5">
    <cfRule type="expression" dxfId="94" priority="110">
      <formula>ISNONTEXT(C5)</formula>
    </cfRule>
  </conditionalFormatting>
  <conditionalFormatting sqref="C7">
    <cfRule type="expression" dxfId="93" priority="109">
      <formula>ISBLANK(C7)</formula>
    </cfRule>
  </conditionalFormatting>
  <conditionalFormatting sqref="M2 M6">
    <cfRule type="expression" dxfId="92" priority="305">
      <formula>IF($M2="",FALSE,TRUE)</formula>
    </cfRule>
  </conditionalFormatting>
  <conditionalFormatting sqref="B123">
    <cfRule type="cellIs" dxfId="91" priority="105" stopIfTrue="1" operator="equal">
      <formula>"ok"</formula>
    </cfRule>
    <cfRule type="cellIs" dxfId="90" priority="106" stopIfTrue="1" operator="equal">
      <formula>"Incomplete"</formula>
    </cfRule>
  </conditionalFormatting>
  <conditionalFormatting sqref="C123:E123 N123:P123 G123:H123">
    <cfRule type="expression" dxfId="89" priority="107" stopIfTrue="1">
      <formula>R123="ok"</formula>
    </cfRule>
    <cfRule type="expression" dxfId="88" priority="108" stopIfTrue="1">
      <formula>R123=""</formula>
    </cfRule>
  </conditionalFormatting>
  <conditionalFormatting sqref="R123:AE123">
    <cfRule type="cellIs" dxfId="87" priority="103" stopIfTrue="1" operator="equal">
      <formula>"ok"</formula>
    </cfRule>
    <cfRule type="cellIs" dxfId="86" priority="104" stopIfTrue="1" operator="equal">
      <formula>""</formula>
    </cfRule>
  </conditionalFormatting>
  <conditionalFormatting sqref="C132:H132 M132:P132">
    <cfRule type="expression" dxfId="85" priority="85" stopIfTrue="1">
      <formula>R132="ok"</formula>
    </cfRule>
    <cfRule type="expression" dxfId="84" priority="86" stopIfTrue="1">
      <formula>R132=""</formula>
    </cfRule>
  </conditionalFormatting>
  <conditionalFormatting sqref="I132:L132">
    <cfRule type="expression" dxfId="83" priority="83" stopIfTrue="1">
      <formula>X132="ok"</formula>
    </cfRule>
    <cfRule type="expression" dxfId="82" priority="84" stopIfTrue="1">
      <formula>X132=""</formula>
    </cfRule>
  </conditionalFormatting>
  <conditionalFormatting sqref="C137:H137 M137:P137">
    <cfRule type="expression" dxfId="81" priority="81" stopIfTrue="1">
      <formula>R137="ok"</formula>
    </cfRule>
    <cfRule type="expression" dxfId="80" priority="82" stopIfTrue="1">
      <formula>R137=""</formula>
    </cfRule>
  </conditionalFormatting>
  <conditionalFormatting sqref="I137:L137">
    <cfRule type="expression" dxfId="79" priority="79" stopIfTrue="1">
      <formula>X137="ok"</formula>
    </cfRule>
    <cfRule type="expression" dxfId="78" priority="80" stopIfTrue="1">
      <formula>X137=""</formula>
    </cfRule>
  </conditionalFormatting>
  <conditionalFormatting sqref="C138:H138 M138:P138">
    <cfRule type="expression" dxfId="77" priority="77" stopIfTrue="1">
      <formula>R138="ok"</formula>
    </cfRule>
    <cfRule type="expression" dxfId="76" priority="78" stopIfTrue="1">
      <formula>R138=""</formula>
    </cfRule>
  </conditionalFormatting>
  <conditionalFormatting sqref="I138:L138">
    <cfRule type="expression" dxfId="75" priority="75" stopIfTrue="1">
      <formula>X138="ok"</formula>
    </cfRule>
    <cfRule type="expression" dxfId="74" priority="76" stopIfTrue="1">
      <formula>X138=""</formula>
    </cfRule>
  </conditionalFormatting>
  <conditionalFormatting sqref="C139:H139 M139:P139">
    <cfRule type="expression" dxfId="73" priority="73" stopIfTrue="1">
      <formula>R139="ok"</formula>
    </cfRule>
    <cfRule type="expression" dxfId="72" priority="74" stopIfTrue="1">
      <formula>R139=""</formula>
    </cfRule>
  </conditionalFormatting>
  <conditionalFormatting sqref="I139:L139">
    <cfRule type="expression" dxfId="71" priority="71" stopIfTrue="1">
      <formula>X139="ok"</formula>
    </cfRule>
    <cfRule type="expression" dxfId="70" priority="72" stopIfTrue="1">
      <formula>X139=""</formula>
    </cfRule>
  </conditionalFormatting>
  <conditionalFormatting sqref="C140:H140 M140:P140">
    <cfRule type="expression" dxfId="69" priority="69" stopIfTrue="1">
      <formula>R140="ok"</formula>
    </cfRule>
    <cfRule type="expression" dxfId="68" priority="70" stopIfTrue="1">
      <formula>R140=""</formula>
    </cfRule>
  </conditionalFormatting>
  <conditionalFormatting sqref="I140:L140">
    <cfRule type="expression" dxfId="67" priority="67" stopIfTrue="1">
      <formula>X140="ok"</formula>
    </cfRule>
    <cfRule type="expression" dxfId="66" priority="68" stopIfTrue="1">
      <formula>X140=""</formula>
    </cfRule>
  </conditionalFormatting>
  <conditionalFormatting sqref="C141:H141 M141:P141">
    <cfRule type="expression" dxfId="65" priority="65" stopIfTrue="1">
      <formula>R141="ok"</formula>
    </cfRule>
    <cfRule type="expression" dxfId="64" priority="66" stopIfTrue="1">
      <formula>R141=""</formula>
    </cfRule>
  </conditionalFormatting>
  <conditionalFormatting sqref="I141:L141">
    <cfRule type="expression" dxfId="63" priority="63" stopIfTrue="1">
      <formula>X141="ok"</formula>
    </cfRule>
    <cfRule type="expression" dxfId="62" priority="64" stopIfTrue="1">
      <formula>X141=""</formula>
    </cfRule>
  </conditionalFormatting>
  <conditionalFormatting sqref="C142:H142 M142:P142">
    <cfRule type="expression" dxfId="61" priority="61" stopIfTrue="1">
      <formula>R142="ok"</formula>
    </cfRule>
    <cfRule type="expression" dxfId="60" priority="62" stopIfTrue="1">
      <formula>R142=""</formula>
    </cfRule>
  </conditionalFormatting>
  <conditionalFormatting sqref="I142:L142">
    <cfRule type="expression" dxfId="59" priority="59" stopIfTrue="1">
      <formula>X142="ok"</formula>
    </cfRule>
    <cfRule type="expression" dxfId="58" priority="60" stopIfTrue="1">
      <formula>X142=""</formula>
    </cfRule>
  </conditionalFormatting>
  <conditionalFormatting sqref="C143:H143 M143:P143">
    <cfRule type="expression" dxfId="57" priority="57" stopIfTrue="1">
      <formula>R143="ok"</formula>
    </cfRule>
    <cfRule type="expression" dxfId="56" priority="58" stopIfTrue="1">
      <formula>R143=""</formula>
    </cfRule>
  </conditionalFormatting>
  <conditionalFormatting sqref="I143:L143">
    <cfRule type="expression" dxfId="55" priority="55" stopIfTrue="1">
      <formula>X143="ok"</formula>
    </cfRule>
    <cfRule type="expression" dxfId="54" priority="56" stopIfTrue="1">
      <formula>X143=""</formula>
    </cfRule>
  </conditionalFormatting>
  <conditionalFormatting sqref="C144:H144 M144:P144">
    <cfRule type="expression" dxfId="53" priority="53" stopIfTrue="1">
      <formula>R144="ok"</formula>
    </cfRule>
    <cfRule type="expression" dxfId="52" priority="54" stopIfTrue="1">
      <formula>R144=""</formula>
    </cfRule>
  </conditionalFormatting>
  <conditionalFormatting sqref="J144:L144">
    <cfRule type="expression" dxfId="51" priority="51" stopIfTrue="1">
      <formula>Y144="ok"</formula>
    </cfRule>
    <cfRule type="expression" dxfId="50" priority="52" stopIfTrue="1">
      <formula>Y144=""</formula>
    </cfRule>
  </conditionalFormatting>
  <conditionalFormatting sqref="C145:H145 M145:P145">
    <cfRule type="expression" dxfId="49" priority="49" stopIfTrue="1">
      <formula>R145="ok"</formula>
    </cfRule>
    <cfRule type="expression" dxfId="48" priority="50" stopIfTrue="1">
      <formula>R145=""</formula>
    </cfRule>
  </conditionalFormatting>
  <conditionalFormatting sqref="I145:L145">
    <cfRule type="expression" dxfId="47" priority="47" stopIfTrue="1">
      <formula>X145="ok"</formula>
    </cfRule>
    <cfRule type="expression" dxfId="46" priority="48" stopIfTrue="1">
      <formula>X145=""</formula>
    </cfRule>
  </conditionalFormatting>
  <conditionalFormatting sqref="C146:H146 M146:P146">
    <cfRule type="expression" dxfId="45" priority="45" stopIfTrue="1">
      <formula>R146="ok"</formula>
    </cfRule>
    <cfRule type="expression" dxfId="44" priority="46" stopIfTrue="1">
      <formula>R146=""</formula>
    </cfRule>
  </conditionalFormatting>
  <conditionalFormatting sqref="I146:L146">
    <cfRule type="expression" dxfId="43" priority="43" stopIfTrue="1">
      <formula>X146="ok"</formula>
    </cfRule>
    <cfRule type="expression" dxfId="42" priority="44" stopIfTrue="1">
      <formula>X146=""</formula>
    </cfRule>
  </conditionalFormatting>
  <conditionalFormatting sqref="M148:P148 C148:H148">
    <cfRule type="expression" dxfId="41" priority="41" stopIfTrue="1">
      <formula>R148="ok"</formula>
    </cfRule>
    <cfRule type="expression" dxfId="40" priority="42" stopIfTrue="1">
      <formula>R148=""</formula>
    </cfRule>
  </conditionalFormatting>
  <conditionalFormatting sqref="I148:L148">
    <cfRule type="expression" dxfId="39" priority="39" stopIfTrue="1">
      <formula>X148="ok"</formula>
    </cfRule>
    <cfRule type="expression" dxfId="38" priority="40" stopIfTrue="1">
      <formula>X148=""</formula>
    </cfRule>
  </conditionalFormatting>
  <conditionalFormatting sqref="C149:H149 M149:P149">
    <cfRule type="expression" dxfId="37" priority="37" stopIfTrue="1">
      <formula>R149="ok"</formula>
    </cfRule>
    <cfRule type="expression" dxfId="36" priority="38" stopIfTrue="1">
      <formula>R149=""</formula>
    </cfRule>
  </conditionalFormatting>
  <conditionalFormatting sqref="I149:L149">
    <cfRule type="expression" dxfId="35" priority="35" stopIfTrue="1">
      <formula>X149="ok"</formula>
    </cfRule>
    <cfRule type="expression" dxfId="34" priority="36" stopIfTrue="1">
      <formula>X149=""</formula>
    </cfRule>
  </conditionalFormatting>
  <conditionalFormatting sqref="D151:H151 M151:P151">
    <cfRule type="expression" dxfId="33" priority="33" stopIfTrue="1">
      <formula>S151="ok"</formula>
    </cfRule>
    <cfRule type="expression" dxfId="32" priority="34" stopIfTrue="1">
      <formula>S151=""</formula>
    </cfRule>
  </conditionalFormatting>
  <conditionalFormatting sqref="I151:L151">
    <cfRule type="expression" dxfId="31" priority="31" stopIfTrue="1">
      <formula>X151="ok"</formula>
    </cfRule>
    <cfRule type="expression" dxfId="30" priority="32" stopIfTrue="1">
      <formula>X151=""</formula>
    </cfRule>
  </conditionalFormatting>
  <conditionalFormatting sqref="M153:P153 C153:H153">
    <cfRule type="expression" dxfId="29" priority="29" stopIfTrue="1">
      <formula>R153="ok"</formula>
    </cfRule>
    <cfRule type="expression" dxfId="28" priority="30" stopIfTrue="1">
      <formula>R153=""</formula>
    </cfRule>
  </conditionalFormatting>
  <conditionalFormatting sqref="I153:L153">
    <cfRule type="expression" dxfId="27" priority="27" stopIfTrue="1">
      <formula>X153="ok"</formula>
    </cfRule>
    <cfRule type="expression" dxfId="26" priority="28" stopIfTrue="1">
      <formula>X153=""</formula>
    </cfRule>
  </conditionalFormatting>
  <conditionalFormatting sqref="M154:P154 C154 G154:H154">
    <cfRule type="expression" dxfId="25" priority="25" stopIfTrue="1">
      <formula>R154="ok"</formula>
    </cfRule>
    <cfRule type="expression" dxfId="24" priority="26" stopIfTrue="1">
      <formula>R154=""</formula>
    </cfRule>
  </conditionalFormatting>
  <conditionalFormatting sqref="I154:L154">
    <cfRule type="expression" dxfId="23" priority="23" stopIfTrue="1">
      <formula>X154="ok"</formula>
    </cfRule>
    <cfRule type="expression" dxfId="22" priority="24" stopIfTrue="1">
      <formula>X154=""</formula>
    </cfRule>
  </conditionalFormatting>
  <conditionalFormatting sqref="D154:F154">
    <cfRule type="expression" dxfId="21" priority="21" stopIfTrue="1">
      <formula>S154="ok"</formula>
    </cfRule>
    <cfRule type="expression" dxfId="20" priority="22" stopIfTrue="1">
      <formula>S154=""</formula>
    </cfRule>
  </conditionalFormatting>
  <conditionalFormatting sqref="M155:P155 C155 G155:H155">
    <cfRule type="expression" dxfId="19" priority="19" stopIfTrue="1">
      <formula>R155="ok"</formula>
    </cfRule>
    <cfRule type="expression" dxfId="18" priority="20" stopIfTrue="1">
      <formula>R155=""</formula>
    </cfRule>
  </conditionalFormatting>
  <conditionalFormatting sqref="I155:L155">
    <cfRule type="expression" dxfId="17" priority="17" stopIfTrue="1">
      <formula>X155="ok"</formula>
    </cfRule>
    <cfRule type="expression" dxfId="16" priority="18" stopIfTrue="1">
      <formula>X155=""</formula>
    </cfRule>
  </conditionalFormatting>
  <conditionalFormatting sqref="D155:F155">
    <cfRule type="expression" dxfId="15" priority="15" stopIfTrue="1">
      <formula>S155="ok"</formula>
    </cfRule>
    <cfRule type="expression" dxfId="14" priority="16" stopIfTrue="1">
      <formula>S155=""</formula>
    </cfRule>
  </conditionalFormatting>
  <conditionalFormatting sqref="M156:P156 C156 G156:H156">
    <cfRule type="expression" dxfId="13" priority="13" stopIfTrue="1">
      <formula>R156="ok"</formula>
    </cfRule>
    <cfRule type="expression" dxfId="12" priority="14" stopIfTrue="1">
      <formula>R156=""</formula>
    </cfRule>
  </conditionalFormatting>
  <conditionalFormatting sqref="I156:L156">
    <cfRule type="expression" dxfId="11" priority="11" stopIfTrue="1">
      <formula>X156="ok"</formula>
    </cfRule>
    <cfRule type="expression" dxfId="10" priority="12" stopIfTrue="1">
      <formula>X156=""</formula>
    </cfRule>
  </conditionalFormatting>
  <conditionalFormatting sqref="D156:F156">
    <cfRule type="expression" dxfId="9" priority="9" stopIfTrue="1">
      <formula>S156="ok"</formula>
    </cfRule>
    <cfRule type="expression" dxfId="8" priority="10" stopIfTrue="1">
      <formula>S156=""</formula>
    </cfRule>
  </conditionalFormatting>
  <conditionalFormatting sqref="C157:H157 M157:P157">
    <cfRule type="expression" dxfId="7" priority="7" stopIfTrue="1">
      <formula>R157="ok"</formula>
    </cfRule>
    <cfRule type="expression" dxfId="6" priority="8" stopIfTrue="1">
      <formula>R157=""</formula>
    </cfRule>
  </conditionalFormatting>
  <conditionalFormatting sqref="I157:L157">
    <cfRule type="expression" dxfId="5" priority="5" stopIfTrue="1">
      <formula>X157="ok"</formula>
    </cfRule>
    <cfRule type="expression" dxfId="4" priority="6" stopIfTrue="1">
      <formula>X157=""</formula>
    </cfRule>
  </conditionalFormatting>
  <conditionalFormatting sqref="C160:H160 M160:P160">
    <cfRule type="expression" dxfId="3" priority="3" stopIfTrue="1">
      <formula>R160="ok"</formula>
    </cfRule>
    <cfRule type="expression" dxfId="2" priority="4" stopIfTrue="1">
      <formula>R160=""</formula>
    </cfRule>
  </conditionalFormatting>
  <conditionalFormatting sqref="I160:L160">
    <cfRule type="expression" dxfId="1" priority="1" stopIfTrue="1">
      <formula>X160="ok"</formula>
    </cfRule>
    <cfRule type="expression" dxfId="0" priority="2" stopIfTrue="1">
      <formula>X160=""</formula>
    </cfRule>
  </conditionalFormatting>
  <dataValidations xWindow="482" yWindow="622" count="24">
    <dataValidation allowBlank="1" promptTitle="Basic Model Number" prompt="Enter the Basic Model Number in the cells below._x000a__x000a_" sqref="L11" xr:uid="{00000000-0002-0000-0000-000000000000}"/>
    <dataValidation type="date" allowBlank="1" showInputMessage="1" showErrorMessage="1" errorTitle="Date" error="The entry must be a date between 8/1/16 and 12/31/16." sqref="C9:I9" xr:uid="{00000000-0002-0000-0000-000001000000}">
      <formula1>DATE(2016,8,1)</formula1>
      <formula2>DATE(2016,12,31)</formula2>
    </dataValidation>
    <dataValidation allowBlank="1" sqref="N12:O12 G12:H12 J9" xr:uid="{00000000-0002-0000-0000-000002000000}"/>
    <dataValidation type="custom" allowBlank="1" showInputMessage="1" showErrorMessage="1" errorTitle="Email Address of Submitter" error="The information you entered is not an email address." sqref="G7:H7" xr:uid="{00000000-0002-0000-0000-000003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6._x000a__x000a_You can find the number of the Organization in the 'Org List' tab of this workbook." sqref="H5" xr:uid="{00000000-0002-0000-0000-000004000000}">
      <formula1>0</formula1>
      <formula2>76</formula2>
    </dataValidation>
    <dataValidation type="custom" allowBlank="1" showInputMessage="1" showErrorMessage="1" errorTitle="Submitter Last Name" error="Please enter the Submitter Last Name." sqref="C3:D3" xr:uid="{00000000-0002-0000-0000-000005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6000000}">
      <formula1>IF(ISNONTEXT(H3),FALSE,TRUE)</formula1>
    </dataValidation>
    <dataValidation type="custom" showErrorMessage="1" errorTitle="Last Name" error="Please enter the Last Name of the Participant." prompt="_x000a_" sqref="D15" xr:uid="{00000000-0002-0000-0000-000007000000}">
      <formula1>IF(ISNONTEXT(D15),FALSE,TRUE)</formula1>
    </dataValidation>
    <dataValidation type="custom" allowBlank="1" showErrorMessage="1" errorTitle="Last Name" error="Please enter the Last Name of the Participant." prompt="_x000a_" sqref="D132:D198 D16:D130 D13:D14" xr:uid="{00000000-0002-0000-0000-000008000000}">
      <formula1>IF(ISNONTEXT(D13),FALSE,TRUE)</formula1>
    </dataValidation>
    <dataValidation type="custom" allowBlank="1" showInputMessage="1" showErrorMessage="1" errorTitle="Submitter Title" error="Please enter the Submitter Title." sqref="C5:D5" xr:uid="{00000000-0002-0000-0000-000009000000}">
      <formula1>IF(ISNONTEXT(C5),FALSE,TRUE)</formula1>
    </dataValidation>
    <dataValidation type="custom" showErrorMessage="1" errorTitle="Name of Main Committee" error="Please enter the Name of Main Committee." prompt="_x000a_" sqref="K132:K198 K46:K130 K13:K44" xr:uid="{00000000-0002-0000-0000-00000A000000}">
      <formula1>IF(ISNONTEXT(K13),FALSE,TRUE)</formula1>
    </dataValidation>
    <dataValidation type="custom" allowBlank="1" showErrorMessage="1" errorTitle="Email Address of Participant" error="The information you entered is not an email address." prompt="_x000a_" sqref="F132:F198 F13:F130" xr:uid="{00000000-0002-0000-0000-00000B000000}">
      <formula1>IF(IF(ISERROR(FIND("@",F13)),1,0)+IF(ISERROR(FIND(".",F13)),1,0)&gt;0,FALSE,TRUE)</formula1>
    </dataValidation>
    <dataValidation type="custom" showErrorMessage="1" errorTitle="Name of NGSB" error="Please enter the Name of Non-Government Standards Body." prompt="_x000a_" sqref="I44:I54 I132:I143 I145:I198 I59:I130 I13:I41" xr:uid="{00000000-0002-0000-0000-00000C000000}">
      <formula1>IF(ISNONTEXT(I13),FALSE,TRUE)</formula1>
    </dataValidation>
    <dataValidation prompt="_x000a_" sqref="L132:L198 L13:L130" xr:uid="{00000000-0002-0000-0000-00000D000000}"/>
    <dataValidation type="custom" showErrorMessage="1" errorTitle="Employment Status" error="Complete only one column under Employment Status.  If you complete this DOE column, the entry must be a 'D'." sqref="G132:G198 G13:G130" xr:uid="{00000000-0002-0000-0000-00000E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2:M198 M13:M130" xr:uid="{00000000-0002-0000-0000-00000F000000}">
      <formula1>IF(C13="T",FALSE,IF(OR(M13="V",M13="NV"),TRUE,FALSE))</formula1>
    </dataValidation>
    <dataValidation type="custom" showErrorMessage="1" errorTitle="Country of NGSB" error="Please enter the Country of Non-Government Standards Body." prompt="_x000a_" sqref="J132:J198 J13:J130" xr:uid="{00000000-0002-0000-0000-000010000000}">
      <formula1>IF(ISNONTEXT(J13),FALSE,TRUE)</formula1>
    </dataValidation>
    <dataValidation type="custom" allowBlank="1" showErrorMessage="1" errorTitle="First Name" error="Please enter the First Name of the Participant." prompt="_x000a_" sqref="E132:E198 E13:E130" xr:uid="{00000000-0002-0000-0000-000011000000}">
      <formula1>IF(ISNONTEXT(E13),FALSE,TRUE)</formula1>
    </dataValidation>
    <dataValidation type="custom" showErrorMessage="1" errorTitle="Employment Status" error="Complete only one column under Employment Status." sqref="H132:H198 H13:H130" xr:uid="{00000000-0002-0000-0000-000012000000}">
      <formula1>IF(XFB13="T",FALSE,IF(G13="D",FALSE,TRUE))</formula1>
    </dataValidation>
    <dataValidation allowBlank="1" prompt="_x000a__x000a_" sqref="B13:B198" xr:uid="{00000000-0002-0000-0000-000013000000}"/>
    <dataValidation type="custom" showErrorMessage="1" errorTitle="Initial Submittal" error="The entry should be one of 'I', 'R', or 'T'." prompt="_x000a_" sqref="C13:C198" xr:uid="{00000000-0002-0000-0000-000014000000}">
      <formula1>IF(OR(C13="I",C13="R",C13="T"),TRUE,FALSE)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198" xr:uid="{00000000-0002-0000-0000-000015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198" xr:uid="{00000000-0002-0000-0000-000016000000}">
      <formula1>IF(C13="T",FALSE,IF(N13="D",FALSE,TRUE))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P13:P198" xr:uid="{00000000-0002-0000-0000-000017000000}">
      <formula1>IF(C13="T",FALSE,TRUE)</formula1>
    </dataValidation>
  </dataValidations>
  <hyperlinks>
    <hyperlink ref="F120" r:id="rId1" xr:uid="{00000000-0004-0000-0000-000000000000}"/>
    <hyperlink ref="F116" r:id="rId2" xr:uid="{00000000-0004-0000-0000-000001000000}"/>
    <hyperlink ref="F117" r:id="rId3" xr:uid="{00000000-0004-0000-0000-000002000000}"/>
    <hyperlink ref="F115" r:id="rId4" xr:uid="{00000000-0004-0000-0000-000003000000}"/>
    <hyperlink ref="F119" r:id="rId5" xr:uid="{00000000-0004-0000-0000-000004000000}"/>
    <hyperlink ref="F118" r:id="rId6" xr:uid="{00000000-0004-0000-0000-000005000000}"/>
    <hyperlink ref="G7" r:id="rId7" xr:uid="{00000000-0004-0000-0000-000006000000}"/>
    <hyperlink ref="F87" r:id="rId8" xr:uid="{00000000-0004-0000-0000-000007000000}"/>
    <hyperlink ref="F124" r:id="rId9" xr:uid="{00000000-0004-0000-0000-000008000000}"/>
    <hyperlink ref="F123" r:id="rId10" xr:uid="{00000000-0004-0000-0000-000009000000}"/>
    <hyperlink ref="F126" r:id="rId11" xr:uid="{00000000-0004-0000-0000-00000A000000}"/>
    <hyperlink ref="F125" r:id="rId12" xr:uid="{00000000-0004-0000-0000-00000B000000}"/>
    <hyperlink ref="F127" r:id="rId13" xr:uid="{00000000-0004-0000-0000-00000C000000}"/>
    <hyperlink ref="F133" r:id="rId14" xr:uid="{5C327990-CDB6-4339-B9D9-987482902751}"/>
    <hyperlink ref="F134" r:id="rId15" xr:uid="{6E9A6BA1-F080-4386-919D-D9D896D1DD6E}"/>
    <hyperlink ref="F135" r:id="rId16" xr:uid="{2E003DD2-0244-4CFF-8407-B8BD465C637C}"/>
    <hyperlink ref="F136" r:id="rId17" xr:uid="{6106B6FF-7A55-4947-A23D-E59A91ECA223}"/>
    <hyperlink ref="F29" r:id="rId18" display="mailto:diepolder@lanl.gov" xr:uid="{00000000-0004-0000-0000-00000D000000}"/>
    <hyperlink ref="F137" r:id="rId19" display="mailto:diepolder@lanl.gov" xr:uid="{B0E5E703-2802-44CA-81AE-49ABD4F3C6EF}"/>
    <hyperlink ref="F148" r:id="rId20" xr:uid="{5083A7D1-3E10-4775-9C21-E36538327EA3}"/>
    <hyperlink ref="F150" r:id="rId21" xr:uid="{8C010C6B-CE32-4DA4-90BC-CBF9BC321485}"/>
    <hyperlink ref="F151" r:id="rId22" xr:uid="{25B5CCB9-A39F-48BA-BD6A-63726D163EC3}"/>
    <hyperlink ref="F152" r:id="rId23" xr:uid="{C3D8C7EE-49C2-4B62-A556-99D81DEF318E}"/>
    <hyperlink ref="F147" r:id="rId24" xr:uid="{278CD549-E200-4B2D-BA11-2B71F95831F5}"/>
    <hyperlink ref="F153" r:id="rId25" xr:uid="{329FEF1F-DDFB-42E1-9852-92C3287F1B34}"/>
    <hyperlink ref="F154" r:id="rId26" xr:uid="{FD93B81E-C17B-478A-8AE7-D2DC94DE4BF3}"/>
    <hyperlink ref="F155" r:id="rId27" xr:uid="{3E86FB0C-69A9-478C-B5B1-EDF4CC4526A4}"/>
    <hyperlink ref="F156" r:id="rId28" xr:uid="{49A25732-6488-4A31-80E1-5C1A773CEE89}"/>
    <hyperlink ref="F158" r:id="rId29" xr:uid="{A2BA852B-4F38-4CCB-A328-0058ADA93D4A}"/>
    <hyperlink ref="F159" r:id="rId30" xr:uid="{1850745C-11F1-4C5E-A2B3-666FBD2794F4}"/>
    <hyperlink ref="F160" r:id="rId31" xr:uid="{C52EB3D8-0B18-4709-8199-CE0F3198221F}"/>
    <hyperlink ref="F161" r:id="rId32" xr:uid="{68EB46AD-1161-4982-B32F-621C8A4A863D}"/>
    <hyperlink ref="F162" r:id="rId33" xr:uid="{C22E4C8C-D95C-4A79-9D8D-4285B82F6C28}"/>
    <hyperlink ref="F163" r:id="rId34" xr:uid="{D0D034B0-85A7-45A2-8F4A-664531CCF15A}"/>
    <hyperlink ref="F164" r:id="rId35" xr:uid="{742FC8F8-7780-45A5-A3CC-270F53A776E5}"/>
    <hyperlink ref="F165" r:id="rId36" xr:uid="{D0DCE599-41B8-4EA2-80D2-251B3C9269C2}"/>
    <hyperlink ref="F166" r:id="rId37" xr:uid="{A8A42D5A-7BC9-42ED-8DF0-77539854D94A}"/>
    <hyperlink ref="F167" r:id="rId38" xr:uid="{B2AB0DC9-8458-46E3-B161-E28218A010A5}"/>
  </hyperlinks>
  <pageMargins left="0.5" right="0.5" top="0.5" bottom="0.5" header="0.5" footer="0.4"/>
  <pageSetup paperSize="5" scale="54" fitToHeight="0" orientation="landscape" r:id="rId39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1"/>
  <sheetViews>
    <sheetView workbookViewId="0">
      <pane ySplit="4" topLeftCell="A26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75"/>
    <col min="2" max="2" width="44.85546875" style="75" customWidth="1"/>
    <col min="3" max="16384" width="9.140625" style="75"/>
  </cols>
  <sheetData>
    <row r="1" spans="1:3" x14ac:dyDescent="0.2">
      <c r="A1" s="44" t="s">
        <v>56</v>
      </c>
    </row>
    <row r="3" spans="1:3" x14ac:dyDescent="0.2">
      <c r="A3" s="75" t="s">
        <v>84</v>
      </c>
    </row>
    <row r="4" spans="1:3" ht="13.5" thickBot="1" x14ac:dyDescent="0.25"/>
    <row r="5" spans="1:3" ht="13.5" thickBot="1" x14ac:dyDescent="0.25">
      <c r="A5" s="76">
        <v>0</v>
      </c>
      <c r="B5" s="77"/>
      <c r="C5" s="78" t="s">
        <v>85</v>
      </c>
    </row>
    <row r="6" spans="1:3" x14ac:dyDescent="0.2">
      <c r="A6" s="76">
        <v>1</v>
      </c>
      <c r="B6" s="84" t="s">
        <v>57</v>
      </c>
    </row>
    <row r="7" spans="1:3" x14ac:dyDescent="0.2">
      <c r="A7" s="76">
        <v>2</v>
      </c>
      <c r="B7" s="82" t="s">
        <v>8</v>
      </c>
    </row>
    <row r="8" spans="1:3" x14ac:dyDescent="0.2">
      <c r="A8" s="76">
        <v>3</v>
      </c>
      <c r="B8" s="82" t="s">
        <v>58</v>
      </c>
    </row>
    <row r="9" spans="1:3" x14ac:dyDescent="0.2">
      <c r="A9" s="76">
        <v>4</v>
      </c>
      <c r="B9" s="82" t="s">
        <v>86</v>
      </c>
    </row>
    <row r="10" spans="1:3" x14ac:dyDescent="0.2">
      <c r="A10" s="76">
        <v>5</v>
      </c>
      <c r="B10" s="82" t="s">
        <v>59</v>
      </c>
    </row>
    <row r="11" spans="1:3" x14ac:dyDescent="0.2">
      <c r="A11" s="76">
        <v>6</v>
      </c>
      <c r="B11" s="82" t="s">
        <v>9</v>
      </c>
    </row>
    <row r="12" spans="1:3" x14ac:dyDescent="0.2">
      <c r="A12" s="76">
        <v>7</v>
      </c>
      <c r="B12" s="82" t="s">
        <v>60</v>
      </c>
    </row>
    <row r="13" spans="1:3" x14ac:dyDescent="0.2">
      <c r="A13" s="76">
        <v>8</v>
      </c>
      <c r="B13" s="82" t="s">
        <v>10</v>
      </c>
    </row>
    <row r="14" spans="1:3" x14ac:dyDescent="0.2">
      <c r="A14" s="76">
        <v>9</v>
      </c>
      <c r="B14" s="82" t="s">
        <v>61</v>
      </c>
    </row>
    <row r="15" spans="1:3" x14ac:dyDescent="0.2">
      <c r="A15" s="76">
        <v>10</v>
      </c>
      <c r="B15" s="82" t="s">
        <v>62</v>
      </c>
    </row>
    <row r="16" spans="1:3" x14ac:dyDescent="0.2">
      <c r="A16" s="76">
        <v>11</v>
      </c>
      <c r="B16" s="83" t="s">
        <v>63</v>
      </c>
    </row>
    <row r="17" spans="1:2" x14ac:dyDescent="0.2">
      <c r="A17" s="76">
        <v>12</v>
      </c>
      <c r="B17" s="82" t="s">
        <v>64</v>
      </c>
    </row>
    <row r="18" spans="1:2" x14ac:dyDescent="0.2">
      <c r="A18" s="76">
        <v>13</v>
      </c>
      <c r="B18" s="82" t="s">
        <v>11</v>
      </c>
    </row>
    <row r="19" spans="1:2" x14ac:dyDescent="0.2">
      <c r="A19" s="76">
        <v>14</v>
      </c>
      <c r="B19" s="82" t="s">
        <v>12</v>
      </c>
    </row>
    <row r="20" spans="1:2" x14ac:dyDescent="0.2">
      <c r="A20" s="76">
        <v>15</v>
      </c>
      <c r="B20" s="82" t="s">
        <v>13</v>
      </c>
    </row>
    <row r="21" spans="1:2" x14ac:dyDescent="0.2">
      <c r="A21" s="76">
        <v>16</v>
      </c>
      <c r="B21" s="82" t="s">
        <v>14</v>
      </c>
    </row>
    <row r="22" spans="1:2" x14ac:dyDescent="0.2">
      <c r="A22" s="76">
        <v>17</v>
      </c>
      <c r="B22" s="82" t="s">
        <v>15</v>
      </c>
    </row>
    <row r="23" spans="1:2" x14ac:dyDescent="0.2">
      <c r="A23" s="76">
        <v>18</v>
      </c>
      <c r="B23" s="82" t="s">
        <v>16</v>
      </c>
    </row>
    <row r="24" spans="1:2" x14ac:dyDescent="0.2">
      <c r="A24" s="76">
        <v>19</v>
      </c>
      <c r="B24" s="82" t="s">
        <v>17</v>
      </c>
    </row>
    <row r="25" spans="1:2" x14ac:dyDescent="0.2">
      <c r="A25" s="76">
        <v>20</v>
      </c>
      <c r="B25" s="82" t="s">
        <v>18</v>
      </c>
    </row>
    <row r="26" spans="1:2" x14ac:dyDescent="0.2">
      <c r="A26" s="76">
        <v>21</v>
      </c>
      <c r="B26" s="82" t="s">
        <v>65</v>
      </c>
    </row>
    <row r="27" spans="1:2" x14ac:dyDescent="0.2">
      <c r="A27" s="76">
        <v>22</v>
      </c>
      <c r="B27" s="82" t="s">
        <v>66</v>
      </c>
    </row>
    <row r="28" spans="1:2" x14ac:dyDescent="0.2">
      <c r="A28" s="76">
        <v>23</v>
      </c>
      <c r="B28" s="82" t="s">
        <v>67</v>
      </c>
    </row>
    <row r="29" spans="1:2" x14ac:dyDescent="0.2">
      <c r="A29" s="76">
        <v>24</v>
      </c>
      <c r="B29" s="82" t="s">
        <v>19</v>
      </c>
    </row>
    <row r="30" spans="1:2" x14ac:dyDescent="0.2">
      <c r="A30" s="76">
        <v>25</v>
      </c>
      <c r="B30" s="82" t="s">
        <v>20</v>
      </c>
    </row>
    <row r="31" spans="1:2" x14ac:dyDescent="0.2">
      <c r="A31" s="76">
        <v>26</v>
      </c>
      <c r="B31" s="82" t="s">
        <v>21</v>
      </c>
    </row>
    <row r="32" spans="1:2" x14ac:dyDescent="0.2">
      <c r="A32" s="76">
        <v>27</v>
      </c>
      <c r="B32" s="82" t="s">
        <v>68</v>
      </c>
    </row>
    <row r="33" spans="1:2" x14ac:dyDescent="0.2">
      <c r="A33" s="76">
        <v>28</v>
      </c>
      <c r="B33" s="82" t="s">
        <v>22</v>
      </c>
    </row>
    <row r="34" spans="1:2" x14ac:dyDescent="0.2">
      <c r="A34" s="76">
        <v>29</v>
      </c>
      <c r="B34" s="82" t="s">
        <v>69</v>
      </c>
    </row>
    <row r="35" spans="1:2" x14ac:dyDescent="0.2">
      <c r="A35" s="76">
        <v>30</v>
      </c>
      <c r="B35" s="83" t="s">
        <v>87</v>
      </c>
    </row>
    <row r="36" spans="1:2" x14ac:dyDescent="0.2">
      <c r="A36" s="76">
        <v>31</v>
      </c>
      <c r="B36" s="83" t="s">
        <v>70</v>
      </c>
    </row>
    <row r="37" spans="1:2" x14ac:dyDescent="0.2">
      <c r="A37" s="76">
        <v>32</v>
      </c>
      <c r="B37" s="82" t="s">
        <v>71</v>
      </c>
    </row>
    <row r="38" spans="1:2" x14ac:dyDescent="0.2">
      <c r="A38" s="76">
        <v>33</v>
      </c>
      <c r="B38" s="82" t="s">
        <v>72</v>
      </c>
    </row>
    <row r="39" spans="1:2" x14ac:dyDescent="0.2">
      <c r="A39" s="76">
        <v>34</v>
      </c>
      <c r="B39" s="82" t="s">
        <v>23</v>
      </c>
    </row>
    <row r="40" spans="1:2" x14ac:dyDescent="0.2">
      <c r="A40" s="76">
        <v>35</v>
      </c>
      <c r="B40" s="82" t="s">
        <v>73</v>
      </c>
    </row>
    <row r="41" spans="1:2" x14ac:dyDescent="0.2">
      <c r="A41" s="76">
        <v>36</v>
      </c>
      <c r="B41" s="82" t="s">
        <v>74</v>
      </c>
    </row>
    <row r="42" spans="1:2" x14ac:dyDescent="0.2">
      <c r="A42" s="76">
        <v>37</v>
      </c>
      <c r="B42" s="82" t="s">
        <v>88</v>
      </c>
    </row>
    <row r="43" spans="1:2" x14ac:dyDescent="0.2">
      <c r="A43" s="76">
        <v>38</v>
      </c>
      <c r="B43" s="82" t="s">
        <v>75</v>
      </c>
    </row>
    <row r="44" spans="1:2" x14ac:dyDescent="0.2">
      <c r="A44" s="76">
        <v>39</v>
      </c>
      <c r="B44" s="82" t="s">
        <v>24</v>
      </c>
    </row>
    <row r="45" spans="1:2" x14ac:dyDescent="0.2">
      <c r="A45" s="76">
        <v>40</v>
      </c>
      <c r="B45" s="82" t="s">
        <v>76</v>
      </c>
    </row>
    <row r="46" spans="1:2" x14ac:dyDescent="0.2">
      <c r="A46" s="76">
        <v>41</v>
      </c>
      <c r="B46" s="82" t="s">
        <v>77</v>
      </c>
    </row>
    <row r="47" spans="1:2" x14ac:dyDescent="0.2">
      <c r="A47" s="76">
        <v>42</v>
      </c>
      <c r="B47" s="82" t="s">
        <v>78</v>
      </c>
    </row>
    <row r="48" spans="1:2" x14ac:dyDescent="0.2">
      <c r="A48" s="76">
        <v>43</v>
      </c>
      <c r="B48" s="82" t="s">
        <v>25</v>
      </c>
    </row>
    <row r="49" spans="1:2" x14ac:dyDescent="0.2">
      <c r="A49" s="76">
        <v>44</v>
      </c>
      <c r="B49" s="83" t="s">
        <v>89</v>
      </c>
    </row>
    <row r="50" spans="1:2" x14ac:dyDescent="0.2">
      <c r="A50" s="76">
        <v>45</v>
      </c>
      <c r="B50" s="82" t="s">
        <v>90</v>
      </c>
    </row>
    <row r="51" spans="1:2" x14ac:dyDescent="0.2">
      <c r="A51" s="76">
        <v>46</v>
      </c>
      <c r="B51" s="82" t="s">
        <v>79</v>
      </c>
    </row>
    <row r="52" spans="1:2" x14ac:dyDescent="0.2">
      <c r="A52" s="76">
        <v>47</v>
      </c>
      <c r="B52" s="82" t="s">
        <v>26</v>
      </c>
    </row>
    <row r="53" spans="1:2" x14ac:dyDescent="0.2">
      <c r="A53" s="76">
        <v>48</v>
      </c>
      <c r="B53" s="82" t="s">
        <v>27</v>
      </c>
    </row>
    <row r="54" spans="1:2" x14ac:dyDescent="0.2">
      <c r="A54" s="76">
        <v>49</v>
      </c>
      <c r="B54" s="82" t="s">
        <v>80</v>
      </c>
    </row>
    <row r="55" spans="1:2" x14ac:dyDescent="0.2">
      <c r="A55" s="76">
        <v>50</v>
      </c>
      <c r="B55" s="82" t="s">
        <v>28</v>
      </c>
    </row>
    <row r="56" spans="1:2" x14ac:dyDescent="0.2">
      <c r="A56" s="76">
        <v>51</v>
      </c>
      <c r="B56" s="82" t="s">
        <v>91</v>
      </c>
    </row>
    <row r="57" spans="1:2" x14ac:dyDescent="0.2">
      <c r="A57" s="76">
        <v>52</v>
      </c>
      <c r="B57" s="82" t="s">
        <v>92</v>
      </c>
    </row>
    <row r="58" spans="1:2" x14ac:dyDescent="0.2">
      <c r="A58" s="76">
        <v>53</v>
      </c>
      <c r="B58" s="82" t="s">
        <v>93</v>
      </c>
    </row>
    <row r="59" spans="1:2" x14ac:dyDescent="0.2">
      <c r="A59" s="76">
        <v>54</v>
      </c>
      <c r="B59" s="82" t="s">
        <v>94</v>
      </c>
    </row>
    <row r="60" spans="1:2" x14ac:dyDescent="0.2">
      <c r="A60" s="76">
        <v>55</v>
      </c>
      <c r="B60" s="82" t="s">
        <v>95</v>
      </c>
    </row>
    <row r="61" spans="1:2" x14ac:dyDescent="0.2">
      <c r="A61" s="76">
        <v>56</v>
      </c>
      <c r="B61" s="82" t="s">
        <v>96</v>
      </c>
    </row>
    <row r="62" spans="1:2" x14ac:dyDescent="0.2">
      <c r="A62" s="76">
        <v>57</v>
      </c>
      <c r="B62" s="82" t="s">
        <v>97</v>
      </c>
    </row>
    <row r="63" spans="1:2" x14ac:dyDescent="0.2">
      <c r="A63" s="76">
        <v>58</v>
      </c>
      <c r="B63" s="82" t="s">
        <v>98</v>
      </c>
    </row>
    <row r="64" spans="1:2" x14ac:dyDescent="0.2">
      <c r="A64" s="76">
        <v>59</v>
      </c>
      <c r="B64" s="82" t="s">
        <v>99</v>
      </c>
    </row>
    <row r="65" spans="1:2" x14ac:dyDescent="0.2">
      <c r="A65" s="76">
        <v>60</v>
      </c>
      <c r="B65" s="82" t="s">
        <v>100</v>
      </c>
    </row>
    <row r="66" spans="1:2" x14ac:dyDescent="0.2">
      <c r="A66" s="76">
        <v>61</v>
      </c>
      <c r="B66" s="82" t="s">
        <v>101</v>
      </c>
    </row>
    <row r="67" spans="1:2" x14ac:dyDescent="0.2">
      <c r="A67" s="76">
        <v>62</v>
      </c>
      <c r="B67" s="82" t="s">
        <v>102</v>
      </c>
    </row>
    <row r="68" spans="1:2" x14ac:dyDescent="0.2">
      <c r="A68" s="76">
        <v>63</v>
      </c>
      <c r="B68" s="82" t="s">
        <v>103</v>
      </c>
    </row>
    <row r="69" spans="1:2" x14ac:dyDescent="0.2">
      <c r="A69" s="76">
        <v>64</v>
      </c>
      <c r="B69" s="82" t="s">
        <v>104</v>
      </c>
    </row>
    <row r="70" spans="1:2" x14ac:dyDescent="0.2">
      <c r="A70" s="76">
        <v>65</v>
      </c>
      <c r="B70" s="82" t="s">
        <v>29</v>
      </c>
    </row>
    <row r="71" spans="1:2" x14ac:dyDescent="0.2">
      <c r="A71" s="76">
        <v>66</v>
      </c>
      <c r="B71" s="82" t="s">
        <v>105</v>
      </c>
    </row>
    <row r="72" spans="1:2" x14ac:dyDescent="0.2">
      <c r="A72" s="76">
        <v>67</v>
      </c>
      <c r="B72" s="82" t="s">
        <v>106</v>
      </c>
    </row>
    <row r="73" spans="1:2" x14ac:dyDescent="0.2">
      <c r="A73" s="76">
        <v>68</v>
      </c>
      <c r="B73" s="82" t="s">
        <v>107</v>
      </c>
    </row>
    <row r="74" spans="1:2" x14ac:dyDescent="0.2">
      <c r="A74" s="76">
        <v>69</v>
      </c>
      <c r="B74" s="82" t="s">
        <v>30</v>
      </c>
    </row>
    <row r="75" spans="1:2" x14ac:dyDescent="0.2">
      <c r="A75" s="76">
        <v>70</v>
      </c>
      <c r="B75" s="82" t="s">
        <v>81</v>
      </c>
    </row>
    <row r="76" spans="1:2" x14ac:dyDescent="0.2">
      <c r="A76" s="76">
        <v>71</v>
      </c>
      <c r="B76" s="82" t="s">
        <v>82</v>
      </c>
    </row>
    <row r="77" spans="1:2" x14ac:dyDescent="0.2">
      <c r="A77" s="76">
        <v>72</v>
      </c>
      <c r="B77" s="82" t="s">
        <v>108</v>
      </c>
    </row>
    <row r="78" spans="1:2" x14ac:dyDescent="0.2">
      <c r="A78" s="76">
        <v>73</v>
      </c>
      <c r="B78" s="82" t="s">
        <v>109</v>
      </c>
    </row>
    <row r="79" spans="1:2" x14ac:dyDescent="0.2">
      <c r="A79" s="76">
        <v>74</v>
      </c>
      <c r="B79" s="82" t="s">
        <v>31</v>
      </c>
    </row>
    <row r="80" spans="1:2" x14ac:dyDescent="0.2">
      <c r="A80" s="76">
        <v>75</v>
      </c>
      <c r="B80" s="82" t="s">
        <v>32</v>
      </c>
    </row>
    <row r="81" spans="1:2" x14ac:dyDescent="0.2">
      <c r="A81" s="76">
        <v>76</v>
      </c>
      <c r="B81" s="82" t="s">
        <v>83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2019-01-28T18:23:44Z</dcterms:modified>
</cp:coreProperties>
</file>